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7.xml.rels" ContentType="application/vnd.openxmlformats-package.relationships+xml"/>
  <Override PartName="/xl/workbook.xml" ContentType="application/vnd.openxmlformats-officedocument.spreadsheetml.sheet.main+xml"/>
  <Override PartName="/xl/media/image9.png" ContentType="image/png"/>
  <Override PartName="/xl/media/image1.png" ContentType="image/png"/>
  <Override PartName="/xl/media/image2.png" ContentType="image/png"/>
  <Override PartName="/xl/media/image3.png" ContentType="image/png"/>
  <Override PartName="/xl/media/image4.png" ContentType="image/png"/>
  <Override PartName="/xl/media/image5.png" ContentType="image/png"/>
  <Override PartName="/xl/media/image6.png" ContentType="image/png"/>
  <Override PartName="/xl/media/image7.png" ContentType="image/png"/>
  <Override PartName="/xl/media/image8.png" ContentType="image/png"/>
  <Override PartName="/xl/media/image10.png" ContentType="image/png"/>
  <Override PartName="/xl/media/image11.png" ContentType="image/png"/>
  <Override PartName="/xl/media/image12.png" ContentType="image/png"/>
  <Override PartName="/xl/media/image13.png" ContentType="image/png"/>
  <Override PartName="/xl/media/image14.png" ContentType="image/png"/>
  <Override PartName="/xl/media/image15.png" ContentType="image/png"/>
  <Override PartName="/xl/media/image16.png" ContentType="image/png"/>
  <Override PartName="/xl/media/image17.png" ContentType="image/png"/>
  <Override PartName="/xl/media/image18.png" ContentType="image/png"/>
  <Override PartName="/xl/sharedStrings.xml" ContentType="application/vnd.openxmlformats-officedocument.spreadsheetml.sharedStrings+xml"/>
  <Override PartName="/xl/drawings/vmlDrawing1.vml" ContentType="application/vnd.openxmlformats-officedocument.vmlDrawing"/>
  <Override PartName="/xl/drawings/drawing1.xml" ContentType="application/vnd.openxmlformats-officedocument.drawing+xml"/>
  <Override PartName="/xl/drawings/vmlDrawing2.vml" ContentType="application/vnd.openxmlformats-officedocument.vmlDrawing"/>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drawings/_rels/drawing5.xml.rels" ContentType="application/vnd.openxmlformats-package.relationships+xml"/>
  <Override PartName="/xl/charts/chart1.xml" ContentType="application/vnd.openxmlformats-officedocument.drawingml.chart+xml"/>
  <Override PartName="/xl/charts/chart2.xml" ContentType="application/vnd.openxmlformats-officedocument.drawingml.chart+xml"/>
  <Override PartName="/xl/comments2.xml" ContentType="application/vnd.openxmlformats-officedocument.spreadsheetml.comments+xml"/>
  <Override PartName="/xl/comments4.xml" ContentType="application/vnd.openxmlformats-officedocument.spreadsheetml.comment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Titolo" sheetId="1" state="visible" r:id="rId2"/>
    <sheet name="INPUT_&amp;_OUTPUT" sheetId="2" state="visible" r:id="rId3"/>
    <sheet name="ELABORAZIONE" sheetId="3" state="visible" r:id="rId4"/>
    <sheet name="mutuo_10y_(condominio)" sheetId="4" state="visible" r:id="rId5"/>
    <sheet name="mutuo_10y_(privato_infissi)" sheetId="5" state="hidden" r:id="rId6"/>
    <sheet name="superficie_alloggio_tipo" sheetId="6" state="hidden" r:id="rId7"/>
    <sheet name="ipotesi" sheetId="7" state="hidden" r:id="rId8"/>
  </sheets>
  <definedNames>
    <definedName function="false" hidden="false" name="ACC_STR_AIFONDI" vbProcedure="false">"NA()"</definedName>
    <definedName function="false" hidden="false" name="ALPECREDSOFFERE" vbProcedure="false">"NA()"</definedName>
    <definedName function="false" hidden="false" name="ANALISFRANCHIG" vbProcedure="false">"NA()"</definedName>
    <definedName function="false" hidden="false" name="ANALISICONSULEN" vbProcedure="false">"NA()"</definedName>
    <definedName function="false" hidden="false" name="ANDALO_2001" vbProcedure="false">"NA()"</definedName>
    <definedName function="false" hidden="false" name="ATSYSTMOVPARTEC" vbProcedure="false">"NA()"</definedName>
    <definedName function="false" hidden="false" name="ATTIVOBILANC90" vbProcedure="false">"NA()"</definedName>
    <definedName function="false" hidden="false" name="ATTIVO_92" vbProcedure="false">"NA()"</definedName>
    <definedName function="false" hidden="false" name="ATTIVUNO" vbProcedure="false">"NA()"</definedName>
    <definedName function="false" hidden="false" name="ATT_VAR92" vbProcedure="false">"NA()"</definedName>
    <definedName function="false" hidden="false" name="BILANCIOLAVANDE" vbProcedure="false">"NA()"</definedName>
    <definedName function="false" hidden="false" name="BIL_92TEC_STRUT" vbProcedure="false">"NA()"</definedName>
    <definedName function="false" hidden="false" name="BRENTAMOVPART" vbProcedure="false">"NA()"</definedName>
    <definedName function="false" hidden="false" name="CALCHIMPOSTA" vbProcedure="false">"NA()"</definedName>
    <definedName function="false" hidden="false" name="CALCIMPOSTFRAZ" vbProcedure="false">"NA()"</definedName>
    <definedName function="false" hidden="false" name="CALCIMPPATRIMON" vbProcedure="false">"NA()"</definedName>
    <definedName function="false" hidden="false" name="CALC_IMP_PATR" vbProcedure="false">"NA()"</definedName>
    <definedName function="false" hidden="false" name="clienti" vbProcedure="false">"NA()"</definedName>
    <definedName function="false" hidden="false" name="CODRAMOV_PARTEC" vbProcedure="false">"NA()"</definedName>
    <definedName function="false" hidden="false" name="controllate" vbProcedure="false">"NA()"</definedName>
    <definedName function="false" hidden="false" name="COSTIBIL90" vbProcedure="false">"NA()"</definedName>
    <definedName function="false" hidden="false" name="COSTIDUE90" vbProcedure="false">"NA()"</definedName>
    <definedName function="false" hidden="false" name="COSTIMILIONI90" vbProcedure="false">"NA()"</definedName>
    <definedName function="false" hidden="false" name="COSTINONDOCUMEN" vbProcedure="false">"NA()"</definedName>
    <definedName function="false" hidden="false" name="COSTIUNO90" vbProcedure="false">"NA()"</definedName>
    <definedName function="false" hidden="false" name="COSTI_92" vbProcedure="false">"NA()"</definedName>
    <definedName function="false" hidden="false" name="COSTLAVGENERALI" vbProcedure="false">"NA()"</definedName>
    <definedName function="false" hidden="false" name="COSTLAVINDEDUCI" vbProcedure="false">"NA()"</definedName>
    <definedName function="false" hidden="false" name="COS_VAR92" vbProcedure="false">"NA()"</definedName>
    <definedName function="false" hidden="false" name="credcoll" vbProcedure="false">"NA()"</definedName>
    <definedName function="false" hidden="false" name="CREDCONSOC" vbProcedure="false">"NA()"</definedName>
    <definedName function="false" hidden="false" name="credpoc" vbProcedure="false">"NA()"</definedName>
    <definedName function="false" hidden="false" name="credsoff" vbProcedure="false">"NA()"</definedName>
    <definedName function="false" hidden="false" name="cred_imposta" vbProcedure="false">"NA()"</definedName>
    <definedName function="false" hidden="false" name="DECIMI" vbProcedure="false">"NA()"</definedName>
    <definedName function="false" hidden="false" name="DETASSAZIONE" vbProcedure="false">"NA()"</definedName>
    <definedName function="false" hidden="false" name="DETTAGLIDIT" vbProcedure="false">"NA()"</definedName>
    <definedName function="false" hidden="false" name="DIFFERITE_17_3_" vbProcedure="false">"NA()"</definedName>
    <definedName function="false" hidden="false" name="ENTITARISERVE" vbProcedure="false">"NA()"</definedName>
    <definedName function="false" hidden="false" name="FISCALITADIFFER" vbProcedure="false">"NA()"</definedName>
    <definedName function="false" hidden="false" name="FONDI" vbProcedure="false">"NA()"</definedName>
    <definedName function="false" hidden="false" name="fondi2" vbProcedure="false">"NA()"</definedName>
    <definedName function="false" hidden="false" name="FORTGLASMOVPART" vbProcedure="false">"NA()"</definedName>
    <definedName function="false" hidden="false" name="FORTGLCFRBILANC" vbProcedure="false">"NA()"</definedName>
    <definedName function="false" hidden="false" name="FORTGLPLUSV94" vbProcedure="false">"NA()"</definedName>
    <definedName function="false" hidden="false" name="FRANCHIGIA76091" vbProcedure="false">"NA()"</definedName>
    <definedName function="false" hidden="false" name="FRAZPLUSV_SAWAM" vbProcedure="false">"NA()"</definedName>
    <definedName function="false" hidden="false" name="FRONTESPIZ1" vbProcedure="false">"NA()"</definedName>
    <definedName function="false" hidden="false" name="FRONTESPIZ2" vbProcedure="false">"NA()"</definedName>
    <definedName function="false" hidden="false" name="FRONTSPIZ3" vbProcedure="false">"NA()"</definedName>
    <definedName function="false" hidden="false" name="FUNIVALRENDENA" vbProcedure="false">"NA()"</definedName>
    <definedName function="false" hidden="false" name="FUNPINZRAFFRBIL" vbProcedure="false">"NA()"</definedName>
    <definedName function="false" hidden="false" name="GARNIGAMOVPART" vbProcedure="false">"NA()"</definedName>
    <definedName function="false" hidden="false" name="GARNIGARAFFRBIL" vbProcedure="false">"NA()"</definedName>
    <definedName function="false" hidden="false" name="ILECO_CFRBILANC" vbProcedure="false">"NA()"</definedName>
    <definedName function="false" hidden="false" name="ILECO_MOV_PARTE" vbProcedure="false">"NA()"</definedName>
    <definedName function="false" hidden="false" name="IMPONIBILE_ICI" vbProcedure="false">"NA()"</definedName>
    <definedName function="false" hidden="false" name="IMPOSTEDIFFIRPE" vbProcedure="false">"NA()"</definedName>
    <definedName function="false" hidden="false" name="IMPOSTSOSTMAGG" vbProcedure="false">"NA()"</definedName>
    <definedName function="false" hidden="false" name="INDICE_RIPRESE" vbProcedure="false">"NA()"</definedName>
    <definedName function="false" hidden="false" name="INT_PO" vbProcedure="false">"NA()"</definedName>
    <definedName function="false" hidden="false" name="int_pt" vbProcedure="false">"NA()"</definedName>
    <definedName function="false" hidden="false" name="INT_TIT" vbProcedure="false">"NA()"</definedName>
    <definedName function="false" hidden="false" name="INT_TIT1" vbProcedure="false">"NA()"</definedName>
    <definedName function="false" hidden="false" name="INT_TIT2" vbProcedure="false">"NA()"</definedName>
    <definedName function="false" hidden="false" name="INT_TIT3" vbProcedure="false">"NA()"</definedName>
    <definedName function="false" hidden="false" name="INT_TIT4" vbProcedure="false">"NA()"</definedName>
    <definedName function="false" hidden="false" name="INVIMSTRAORDINA" vbProcedure="false">"NA()"</definedName>
    <definedName function="false" hidden="false" name="ISIMOVPARTECIP" vbProcedure="false">"NA()"</definedName>
    <definedName function="false" hidden="false" name="LENZICFRBIL" vbProcedure="false">"NA()"</definedName>
    <definedName function="false" hidden="false" name="LUSIACFRBIL92" vbProcedure="false">"NA()"</definedName>
    <definedName function="false" hidden="false" name="LUSIAMOV1992" vbProcedure="false">"NA()"</definedName>
    <definedName function="false" hidden="false" name="MAGGCONG91" vbProcedure="false">"NA()"</definedName>
    <definedName function="false" hidden="false" name="MAGGIORCONGUAGL" vbProcedure="false">"NA()"</definedName>
    <definedName function="false" hidden="false" name="MOVIMCIVILISTIC" vbProcedure="false">"NA()"</definedName>
    <definedName function="false" hidden="false" name="NICOLINIMOVPART" vbProcedure="false">"NA()"</definedName>
    <definedName function="false" hidden="false" name="NUOVARICLAS_C_E" vbProcedure="false">"NA()"</definedName>
    <definedName function="false" hidden="false" name="NUOVARICLSTATO_" vbProcedure="false">"NA()"</definedName>
    <definedName function="false" hidden="false" name="NUOVO_STATO_1" vbProcedure="false">"NA()"</definedName>
    <definedName function="false" hidden="false" name="OBBLIGAZ" vbProcedure="false">"NA()"</definedName>
    <definedName function="false" hidden="false" name="OBBLIGDETT" vbProcedure="false">"NA()"</definedName>
    <definedName function="false" hidden="false" name="OMLENZI_1990" vbProcedure="false">"NA()"</definedName>
    <definedName function="false" hidden="false" name="OPENMOVPART" vbProcedure="false">"NA()"</definedName>
    <definedName function="false" hidden="false" name="OPEN_RAFFRBIL" vbProcedure="false">"NA()"</definedName>
    <definedName function="false" hidden="false" name="OPERE" vbProcedure="false">"NA()"</definedName>
    <definedName function="false" hidden="false" name="ORA" vbProcedure="false">"NA()"</definedName>
    <definedName function="false" hidden="false" name="ORARAFFRBIL" vbProcedure="false">"NA()"</definedName>
    <definedName function="false" hidden="false" name="PANAROTRAFRBIL" vbProcedure="false">"NA()"</definedName>
    <definedName function="false" hidden="false" name="PAOLIRAFFRBIL" vbProcedure="false">"NA()"</definedName>
    <definedName function="false" hidden="false" name="PASIVUNO90" vbProcedure="false">"NA()"</definedName>
    <definedName function="false" hidden="false" name="PASSIVOBIL90" vbProcedure="false">"NA()"</definedName>
    <definedName function="false" hidden="false" name="PASSIVO_92" vbProcedure="false">"NA()"</definedName>
    <definedName function="false" hidden="false" name="PAS_VAR92" vbProcedure="false">"NA()"</definedName>
    <definedName function="false" hidden="false" name="PATRIM_CONSOCIA" vbProcedure="false">"NA()"</definedName>
    <definedName function="false" hidden="false" name="PLUSVALENZE" vbProcedure="false">"NA()"</definedName>
    <definedName function="false" hidden="false" name="PROPSELENCFONDI" vbProcedure="false">"NA()"</definedName>
    <definedName function="false" hidden="false" name="PROSPETTODIT" vbProcedure="false">"NA()"</definedName>
    <definedName function="false" hidden="false" name="QUADRORIPRESE" vbProcedure="false">"NA()"</definedName>
    <definedName function="false" hidden="false" name="RETTIFICHEPARTE" vbProcedure="false">"NA()"</definedName>
    <definedName function="false" hidden="false" name="RHEDAMOVPART_" vbProcedure="false">"NA()"</definedName>
    <definedName function="false" hidden="false" name="RICAVI90" vbProcedure="false">"NA()"</definedName>
    <definedName function="false" hidden="false" name="RICAVIBILAN90" vbProcedure="false">"NA()"</definedName>
    <definedName function="false" hidden="false" name="RICAVIUNO90" vbProcedure="false">"NA()"</definedName>
    <definedName function="false" hidden="false" name="RICAVI_92" vbProcedure="false">"NA()"</definedName>
    <definedName function="false" hidden="false" name="RICAVMILIONI90" vbProcedure="false">"NA()"</definedName>
    <definedName function="false" hidden="false" name="RIC_VAR92" vbProcedure="false">"NA()"</definedName>
    <definedName function="false" hidden="false" name="RIEPRIPRESPARTE" vbProcedure="false">"NA()"</definedName>
    <definedName function="false" hidden="false" name="RIPARTIZ_SCARTI" vbProcedure="false">"NA()"</definedName>
    <definedName function="false" hidden="false" name="RIPFISCOSTOLAVO" vbProcedure="false">"NA()"</definedName>
    <definedName function="false" hidden="false" name="RIPRESACOSTOLAV" vbProcedure="false">"NA()"</definedName>
    <definedName function="false" hidden="false" name="risconti" vbProcedure="false">"NA()"</definedName>
    <definedName function="false" hidden="false" name="RISPIMPOSTE" vbProcedure="false">"NA()"</definedName>
    <definedName function="false" hidden="false" name="ROVERETOSV_MOV" vbProcedure="false">"NA()"</definedName>
    <definedName function="false" hidden="false" name="SALACFRBILANCI" vbProcedure="false">"NA()"</definedName>
    <definedName function="false" hidden="false" name="SALAMOVPARTEC" vbProcedure="false">"NA()"</definedName>
    <definedName function="false" hidden="false" name="SAWAMCFRBI93_92" vbProcedure="false">"NA()"</definedName>
    <definedName function="false" hidden="false" name="SAWAM_MOV_PARTE" vbProcedure="false">"NA()"</definedName>
    <definedName function="false" hidden="false" name="scarti" vbProcedure="false">"NA()"</definedName>
    <definedName function="false" hidden="false" name="SCARTI2" vbProcedure="false">"NA()"</definedName>
    <definedName function="false" hidden="false" name="SCARTO10" vbProcedure="false">"NA()"</definedName>
    <definedName function="false" hidden="false" name="SCARTO11" vbProcedure="false">"NA()"</definedName>
    <definedName function="false" hidden="false" name="SCARTO12" vbProcedure="false">"NA()"</definedName>
    <definedName function="false" hidden="false" name="SCARTO13" vbProcedure="false">"NA()"</definedName>
    <definedName function="false" hidden="false" name="SCARTO14" vbProcedure="false">"NA()"</definedName>
    <definedName function="false" hidden="false" name="SCARTO1SUB_A" vbProcedure="false">"NA()"</definedName>
    <definedName function="false" hidden="false" name="SCARTO1SUB_B" vbProcedure="false">"NA()"</definedName>
    <definedName function="false" hidden="false" name="SCARTO1SUB_C" vbProcedure="false">"NA()"</definedName>
    <definedName function="false" hidden="false" name="SCARTO1SUB_D" vbProcedure="false">"NA()"</definedName>
    <definedName function="false" hidden="false" name="SCARTO1SUB_E" vbProcedure="false">"NA()"</definedName>
    <definedName function="false" hidden="false" name="SCARTO2SUB_A" vbProcedure="false">"NA()"</definedName>
    <definedName function="false" hidden="false" name="SCARTO2SUB_B" vbProcedure="false">"NA()"</definedName>
    <definedName function="false" hidden="false" name="SCARTO3" vbProcedure="false">"NA()"</definedName>
    <definedName function="false" hidden="false" name="SCARTO3SUB_A" vbProcedure="false">"NA()"</definedName>
    <definedName function="false" hidden="false" name="SCARTO3SUB_B" vbProcedure="false">"NA()"</definedName>
    <definedName function="false" hidden="false" name="SCARTO4" vbProcedure="false">"NA()"</definedName>
    <definedName function="false" hidden="false" name="SCARTO4SUB_0" vbProcedure="false">"NA()"</definedName>
    <definedName function="false" hidden="false" name="SCARTO5" vbProcedure="false">"NA()"</definedName>
    <definedName function="false" hidden="false" name="SCARTO5SUB_A" vbProcedure="false">"NA()"</definedName>
    <definedName function="false" hidden="false" name="SCARTO5SUB_B" vbProcedure="false">"NA()"</definedName>
    <definedName function="false" hidden="false" name="SCARTO6" vbProcedure="false">"NA()"</definedName>
    <definedName function="false" hidden="false" name="SCARTO6SUB_A" vbProcedure="false">"NA()"</definedName>
    <definedName function="false" hidden="false" name="SCARTO6SUB_B" vbProcedure="false">"NA()"</definedName>
    <definedName function="false" hidden="false" name="SCARTO7" vbProcedure="false">"NA()"</definedName>
    <definedName function="false" hidden="false" name="SCARTO8" vbProcedure="false">"NA()"</definedName>
    <definedName function="false" hidden="false" name="SCARTO9" vbProcedure="false">"NA()"</definedName>
    <definedName function="false" hidden="false" name="SIMER" vbProcedure="false">"NA()"</definedName>
    <definedName function="false" hidden="false" name="SINTCALCHIMP" vbProcedure="false">"NA()"</definedName>
    <definedName function="false" hidden="false" name="SINTESIINPFINAN" vbProcedure="false">"NA()"</definedName>
    <definedName function="false" hidden="false" name="SIPAR_MOV_PARTE" vbProcedure="false">"NA()"</definedName>
    <definedName function="false" hidden="false" name="SPECIFIMPDIFFER" vbProcedure="false">"NA()"</definedName>
    <definedName function="false" hidden="false" name="STEMMOVPARTEC" vbProcedure="false">"NA()"</definedName>
    <definedName function="false" hidden="false" name="SVALCREDIT98" vbProcedure="false">"NA()"</definedName>
    <definedName function="false" hidden="false" name="TERFINMOVPARTC" vbProcedure="false">"NA()"</definedName>
    <definedName function="false" hidden="false" name="TERFINRAFFRBIL" vbProcedure="false">"NA()"</definedName>
    <definedName function="false" hidden="false" name="TITOLI" vbProcedure="false">"NA()"</definedName>
    <definedName function="false" hidden="false" name="TITOLIMOVIM" vbProcedure="false">"NA()"</definedName>
    <definedName function="false" hidden="false" name="TOTCOSTINDEDIRP" vbProcedure="false">"NA()"</definedName>
    <definedName function="false" hidden="false" name="TOTCOSTINDIRPIL" vbProcedure="false">"NA()"</definedName>
    <definedName function="false" hidden="false" name="TOTRIPRESEPARTE" vbProcedure="false">"NA()"</definedName>
    <definedName function="false" hidden="false" name="TRENTENERAFFRBI" vbProcedure="false">"NA()"</definedName>
    <definedName function="false" hidden="false" name="TRENTOLCFRBILAN" vbProcedure="false">"NA()"</definedName>
    <definedName function="false" hidden="false" name="TRENTOL_MOVPART" vbProcedure="false">"NA()"</definedName>
    <definedName function="false" hidden="false" name="VALSAPES" vbProcedure="false">"NA()"</definedName>
    <definedName function="false" hidden="false" name="VAL_TITOLI" vbProcedure="false">"NA()"</definedName>
    <definedName function="false" hidden="false" name="VARFIN90" vbProcedure="false">"NA()"</definedName>
    <definedName function="false" hidden="false" name="VARIAZFONDIERIS" vbProcedure="false">"NA()"</definedName>
    <definedName function="false" hidden="false" name="VARIAZIONRISERV" vbProcedure="false">"NA()"</definedName>
    <definedName function="false" hidden="false" name="_1_1_10_PINZOLO" vbProcedure="false">"NA()"</definedName>
    <definedName function="false" hidden="false" name="_1_1_11_TNENERG" vbProcedure="false">"NA()"</definedName>
    <definedName function="false" hidden="false" name="_1_1_1_EUROCOAT" vbProcedure="false">"NA()"</definedName>
    <definedName function="false" hidden="false" name="_1_1_2_OMLENZI" vbProcedure="false">"NA()"</definedName>
    <definedName function="false" hidden="false" name="_1_1_3_PAGANELL" vbProcedure="false">"NA()"</definedName>
    <definedName function="false" hidden="false" name="_1_1_4_ISTE" vbProcedure="false">"NA()"</definedName>
    <definedName function="false" hidden="false" name="_1_1_6_PAOLI" vbProcedure="false">"NA()"</definedName>
    <definedName function="false" hidden="false" name="_1_1_7_TREVALL" vbProcedure="false">"NA()"</definedName>
    <definedName function="false" hidden="false" name="_1_1_8_LAVANDER" vbProcedure="false">"NA()"</definedName>
    <definedName function="false" hidden="false" name="_1_1_9_ALPESIS" vbProcedure="false">"NA()"</definedName>
    <definedName function="false" hidden="false" name="_2001CFRBIL93_8" vbProcedure="false">"NA()"</definedName>
    <definedName function="false" hidden="false" name="_2001CONSOLIDAT" vbProcedure="false">"NA()"</definedName>
    <definedName function="false" hidden="false" name="_xlfn_IFS" vbProcedure="false"/>
    <definedName function="false" hidden="false" localSheetId="0" name="Print_Area" vbProcedure="false">Titolo!$A$1:$S$53</definedName>
    <definedName function="false" hidden="false" localSheetId="1" name="Print_Area" vbProcedure="false">NA()</definedName>
    <definedName function="false" hidden="false" localSheetId="1" name="_xlnm_Print_Area" vbProcedure="false">NA()</definedName>
    <definedName function="false" hidden="false" localSheetId="1" name="_xlnm_Print_Area_0" vbProcedure="false">NA()</definedName>
    <definedName function="false" hidden="false" localSheetId="1" name="_xlnm_Print_Area_0_0" vbProcedure="false">NA()</definedName>
    <definedName function="false" hidden="false" localSheetId="1" name="_xlnm_Print_Area_0_0_0" vbProcedure="false">NA()</definedName>
    <definedName function="false" hidden="false" localSheetId="1" name="_xlnm_Print_Area_0_0_0_0" vbProcedure="false">NA()</definedName>
    <definedName function="false" hidden="false" localSheetId="1" name="_xlnm_Print_Area_0_0_0_0_0" vbProcedure="false">NA()</definedName>
    <definedName function="false" hidden="false" localSheetId="1" name="_xlnm_Print_Area_0_0_0_0_0_0" vbProcedure="false">NA()</definedName>
    <definedName function="false" hidden="false" localSheetId="1" name="_xlnm_Print_Area_0_0_0_0_0_0_0" vbProcedure="false">NA()</definedName>
    <definedName function="false" hidden="false" localSheetId="1" name="_xlnm_Print_Area_0_0_0_0_0_0_0_0" vbProcedure="false">NA()</definedName>
    <definedName function="false" hidden="false" localSheetId="1" name="_xlnm_Print_Area_0_0_0_0_0_0_0_0_0" vbProcedure="false">NA()</definedName>
    <definedName function="false" hidden="false" localSheetId="2" name="Print_Area" vbProcedure="false">ELABORAZIONE!$B$2:$T$48</definedName>
    <definedName function="false" hidden="false" localSheetId="2" name="_xlnm_Print_Area" vbProcedure="false">ELABORAZIONE!$B$2:$AD$24</definedName>
    <definedName function="false" hidden="false" localSheetId="2" name="_xlnm_Print_Area_0" vbProcedure="false">ELABORAZIONE!$B$2:$AD$24</definedName>
    <definedName function="false" hidden="false" localSheetId="2" name="_xlnm_Print_Area_0_0" vbProcedure="false">ELABORAZIONE!$B$2:$AD$24</definedName>
    <definedName function="false" hidden="false" localSheetId="2" name="_xlnm_Print_Area_0_0_0" vbProcedure="false">ELABORAZIONE!$B$2:$AD$24</definedName>
    <definedName function="false" hidden="false" localSheetId="2" name="_xlnm_Print_Area_0_0_0_0" vbProcedure="false">ELABORAZIONE!$B$2:$AD$24</definedName>
    <definedName function="false" hidden="false" localSheetId="2" name="_xlnm_Print_Area_0_0_0_0_0" vbProcedure="false">ELABORAZIONE!$B$2:$AD$24</definedName>
    <definedName function="false" hidden="false" localSheetId="2" name="_xlnm_Print_Area_0_0_0_0_0_0" vbProcedure="false">ELABORAZIONE!$B$2:$AD$24</definedName>
    <definedName function="false" hidden="false" localSheetId="2" name="_xlnm_Print_Area_0_0_0_0_0_0_0" vbProcedure="false">ELABORAZIONE!$B$2:$AD$24</definedName>
    <definedName function="false" hidden="false" localSheetId="2" name="_xlnm_Print_Area_0_0_0_0_0_0_0_0" vbProcedure="false">ELABORAZIONE!$B$2:$AD$24</definedName>
    <definedName function="false" hidden="false" localSheetId="2" name="_xlnm_Print_Area_0_0_0_0_0_0_0_0_0" vbProcedure="false">ELABORAZIONE!$B$2:$AD$24</definedName>
    <definedName function="false" hidden="false" localSheetId="3" name="Print_Area" vbProcedure="false">NA()</definedName>
    <definedName function="false" hidden="false" localSheetId="3" name="_xlnm_Print_Area" vbProcedure="false">NA()</definedName>
    <definedName function="false" hidden="false" localSheetId="3" name="_xlnm_Print_Area_0" vbProcedure="false">NA()</definedName>
    <definedName function="false" hidden="false" localSheetId="3" name="_xlnm_Print_Area_0_0" vbProcedure="false">NA()</definedName>
    <definedName function="false" hidden="false" localSheetId="3" name="_xlnm_Print_Area_0_0_0" vbProcedure="false">NA()</definedName>
    <definedName function="false" hidden="false" localSheetId="3" name="_xlnm_Print_Area_0_0_0_0" vbProcedure="false">NA()</definedName>
    <definedName function="false" hidden="false" localSheetId="3" name="_xlnm_Print_Area_0_0_0_0_0" vbProcedure="false">NA()</definedName>
    <definedName function="false" hidden="false" localSheetId="3" name="_xlnm_Print_Area_0_0_0_0_0_0" vbProcedure="false">NA()</definedName>
    <definedName function="false" hidden="false" localSheetId="3" name="_xlnm_Print_Area_0_0_0_0_0_0_0" vbProcedure="false">NA()</definedName>
    <definedName function="false" hidden="false" localSheetId="3" name="_xlnm_Print_Area_0_0_0_0_0_0_0_0" vbProcedure="false">NA()</definedName>
    <definedName function="false" hidden="false" localSheetId="3" name="_xlnm_Print_Area_0_0_0_0_0_0_0_0_0" vbProcedure="false">NA()</definedName>
    <definedName function="false" hidden="false" localSheetId="4" name="ACC_STR_AIFONDI" vbProcedure="false">"NA()"</definedName>
    <definedName function="false" hidden="false" localSheetId="4" name="ALPECREDSOFFERE" vbProcedure="false">"NA()"</definedName>
    <definedName function="false" hidden="false" localSheetId="4" name="ANALISFRANCHIG" vbProcedure="false">"NA()"</definedName>
    <definedName function="false" hidden="false" localSheetId="4" name="ANALISICONSULEN" vbProcedure="false">"NA()"</definedName>
    <definedName function="false" hidden="false" localSheetId="4" name="ANDALO_2001" vbProcedure="false">"NA()"</definedName>
    <definedName function="false" hidden="false" localSheetId="4" name="ATSYSTMOVPARTEC" vbProcedure="false">"NA()"</definedName>
    <definedName function="false" hidden="false" localSheetId="4" name="ATTIVOBILANC90" vbProcedure="false">"NA()"</definedName>
    <definedName function="false" hidden="false" localSheetId="4" name="ATTIVO_92" vbProcedure="false">"NA()"</definedName>
    <definedName function="false" hidden="false" localSheetId="4" name="ATTIVUNO" vbProcedure="false">"NA()"</definedName>
    <definedName function="false" hidden="false" localSheetId="4" name="ATT_VAR92" vbProcedure="false">"NA()"</definedName>
    <definedName function="false" hidden="false" localSheetId="4" name="BILANCIOLAVANDE" vbProcedure="false">"NA()"</definedName>
    <definedName function="false" hidden="false" localSheetId="4" name="BIL_92TEC_STRUT" vbProcedure="false">"NA()"</definedName>
    <definedName function="false" hidden="false" localSheetId="4" name="BRENTAMOVPART" vbProcedure="false">"NA()"</definedName>
    <definedName function="false" hidden="false" localSheetId="4" name="CALCHIMPOSTA" vbProcedure="false">"NA()"</definedName>
    <definedName function="false" hidden="false" localSheetId="4" name="CALCIMPOSTFRAZ" vbProcedure="false">"NA()"</definedName>
    <definedName function="false" hidden="false" localSheetId="4" name="CALCIMPPATRIMON" vbProcedure="false">"NA()"</definedName>
    <definedName function="false" hidden="false" localSheetId="4" name="CALC_IMP_PATR" vbProcedure="false">"NA()"</definedName>
    <definedName function="false" hidden="false" localSheetId="4" name="clienti" vbProcedure="false">"NA()"</definedName>
    <definedName function="false" hidden="false" localSheetId="4" name="CODRAMOV_PARTEC" vbProcedure="false">"NA()"</definedName>
    <definedName function="false" hidden="false" localSheetId="4" name="controllate" vbProcedure="false">"NA()"</definedName>
    <definedName function="false" hidden="false" localSheetId="4" name="COSTIBIL90" vbProcedure="false">"NA()"</definedName>
    <definedName function="false" hidden="false" localSheetId="4" name="COSTIDUE90" vbProcedure="false">"NA()"</definedName>
    <definedName function="false" hidden="false" localSheetId="4" name="COSTIMILIONI90" vbProcedure="false">"NA()"</definedName>
    <definedName function="false" hidden="false" localSheetId="4" name="COSTINONDOCUMEN" vbProcedure="false">"NA()"</definedName>
    <definedName function="false" hidden="false" localSheetId="4" name="COSTIUNO90" vbProcedure="false">"NA()"</definedName>
    <definedName function="false" hidden="false" localSheetId="4" name="COSTI_92" vbProcedure="false">"NA()"</definedName>
    <definedName function="false" hidden="false" localSheetId="4" name="COSTLAVGENERALI" vbProcedure="false">"NA()"</definedName>
    <definedName function="false" hidden="false" localSheetId="4" name="COSTLAVINDEDUCI" vbProcedure="false">"NA()"</definedName>
    <definedName function="false" hidden="false" localSheetId="4" name="COS_VAR92" vbProcedure="false">"NA()"</definedName>
    <definedName function="false" hidden="false" localSheetId="4" name="credcoll" vbProcedure="false">"NA()"</definedName>
    <definedName function="false" hidden="false" localSheetId="4" name="CREDCONSOC" vbProcedure="false">"NA()"</definedName>
    <definedName function="false" hidden="false" localSheetId="4" name="credpoc" vbProcedure="false">"NA()"</definedName>
    <definedName function="false" hidden="false" localSheetId="4" name="credsoff" vbProcedure="false">"NA()"</definedName>
    <definedName function="false" hidden="false" localSheetId="4" name="cred_imposta" vbProcedure="false">"NA()"</definedName>
    <definedName function="false" hidden="false" localSheetId="4" name="DECIMI" vbProcedure="false">"NA()"</definedName>
    <definedName function="false" hidden="false" localSheetId="4" name="DETASSAZIONE" vbProcedure="false">"NA()"</definedName>
    <definedName function="false" hidden="false" localSheetId="4" name="DETTAGLIDIT" vbProcedure="false">"NA()"</definedName>
    <definedName function="false" hidden="false" localSheetId="4" name="DIFFERITE_17_3_" vbProcedure="false">"NA()"</definedName>
    <definedName function="false" hidden="false" localSheetId="4" name="ENTITARISERVE" vbProcedure="false">"NA()"</definedName>
    <definedName function="false" hidden="false" localSheetId="4" name="FISCALITADIFFER" vbProcedure="false">"NA()"</definedName>
    <definedName function="false" hidden="false" localSheetId="4" name="FONDI" vbProcedure="false">"NA()"</definedName>
    <definedName function="false" hidden="false" localSheetId="4" name="fondi2" vbProcedure="false">"NA()"</definedName>
    <definedName function="false" hidden="false" localSheetId="4" name="FORTGLASMOVPART" vbProcedure="false">"NA()"</definedName>
    <definedName function="false" hidden="false" localSheetId="4" name="FORTGLCFRBILANC" vbProcedure="false">"NA()"</definedName>
    <definedName function="false" hidden="false" localSheetId="4" name="FORTGLPLUSV94" vbProcedure="false">"NA()"</definedName>
    <definedName function="false" hidden="false" localSheetId="4" name="FRANCHIGIA76091" vbProcedure="false">"NA()"</definedName>
    <definedName function="false" hidden="false" localSheetId="4" name="FRAZPLUSV_SAWAM" vbProcedure="false">"NA()"</definedName>
    <definedName function="false" hidden="false" localSheetId="4" name="FRONTESPIZ1" vbProcedure="false">"NA()"</definedName>
    <definedName function="false" hidden="false" localSheetId="4" name="FRONTESPIZ2" vbProcedure="false">"NA()"</definedName>
    <definedName function="false" hidden="false" localSheetId="4" name="FRONTSPIZ3" vbProcedure="false">"NA()"</definedName>
    <definedName function="false" hidden="false" localSheetId="4" name="FUNIVALRENDENA" vbProcedure="false">"NA()"</definedName>
    <definedName function="false" hidden="false" localSheetId="4" name="FUNPINZRAFFRBIL" vbProcedure="false">"NA()"</definedName>
    <definedName function="false" hidden="false" localSheetId="4" name="GARNIGAMOVPART" vbProcedure="false">"NA()"</definedName>
    <definedName function="false" hidden="false" localSheetId="4" name="GARNIGARAFFRBIL" vbProcedure="false">"NA()"</definedName>
    <definedName function="false" hidden="false" localSheetId="4" name="ILECO_CFRBILANC" vbProcedure="false">"NA()"</definedName>
    <definedName function="false" hidden="false" localSheetId="4" name="ILECO_MOV_PARTE" vbProcedure="false">"NA()"</definedName>
    <definedName function="false" hidden="false" localSheetId="4" name="IMPONIBILE_ICI" vbProcedure="false">"NA()"</definedName>
    <definedName function="false" hidden="false" localSheetId="4" name="IMPOSTEDIFFIRPE" vbProcedure="false">"NA()"</definedName>
    <definedName function="false" hidden="false" localSheetId="4" name="IMPOSTSOSTMAGG" vbProcedure="false">"NA()"</definedName>
    <definedName function="false" hidden="false" localSheetId="4" name="INDICE_RIPRESE" vbProcedure="false">"NA()"</definedName>
    <definedName function="false" hidden="false" localSheetId="4" name="INT_PO" vbProcedure="false">"NA()"</definedName>
    <definedName function="false" hidden="false" localSheetId="4" name="int_pt" vbProcedure="false">"NA()"</definedName>
    <definedName function="false" hidden="false" localSheetId="4" name="INT_TIT" vbProcedure="false">"NA()"</definedName>
    <definedName function="false" hidden="false" localSheetId="4" name="INT_TIT1" vbProcedure="false">"NA()"</definedName>
    <definedName function="false" hidden="false" localSheetId="4" name="INT_TIT2" vbProcedure="false">"NA()"</definedName>
    <definedName function="false" hidden="false" localSheetId="4" name="INT_TIT3" vbProcedure="false">"NA()"</definedName>
    <definedName function="false" hidden="false" localSheetId="4" name="INT_TIT4" vbProcedure="false">"NA()"</definedName>
    <definedName function="false" hidden="false" localSheetId="4" name="INVIMSTRAORDINA" vbProcedure="false">"NA()"</definedName>
    <definedName function="false" hidden="false" localSheetId="4" name="ISIMOVPARTECIP" vbProcedure="false">"NA()"</definedName>
    <definedName function="false" hidden="false" localSheetId="4" name="LENZICFRBIL" vbProcedure="false">"NA()"</definedName>
    <definedName function="false" hidden="false" localSheetId="4" name="LUSIACFRBIL92" vbProcedure="false">"NA()"</definedName>
    <definedName function="false" hidden="false" localSheetId="4" name="LUSIAMOV1992" vbProcedure="false">"NA()"</definedName>
    <definedName function="false" hidden="false" localSheetId="4" name="MAGGCONG91" vbProcedure="false">"NA()"</definedName>
    <definedName function="false" hidden="false" localSheetId="4" name="MAGGIORCONGUAGL" vbProcedure="false">"NA()"</definedName>
    <definedName function="false" hidden="false" localSheetId="4" name="MOVIMCIVILISTIC" vbProcedure="false">"NA()"</definedName>
    <definedName function="false" hidden="false" localSheetId="4" name="NICOLINIMOVPART" vbProcedure="false">"NA()"</definedName>
    <definedName function="false" hidden="false" localSheetId="4" name="NUOVARICLAS_C_E" vbProcedure="false">"NA()"</definedName>
    <definedName function="false" hidden="false" localSheetId="4" name="NUOVARICLSTATO_" vbProcedure="false">"NA()"</definedName>
    <definedName function="false" hidden="false" localSheetId="4" name="NUOVO_STATO_1" vbProcedure="false">"NA()"</definedName>
    <definedName function="false" hidden="false" localSheetId="4" name="OBBLIGAZ" vbProcedure="false">"NA()"</definedName>
    <definedName function="false" hidden="false" localSheetId="4" name="OBBLIGDETT" vbProcedure="false">"NA()"</definedName>
    <definedName function="false" hidden="false" localSheetId="4" name="OMLENZI_1990" vbProcedure="false">"NA()"</definedName>
    <definedName function="false" hidden="false" localSheetId="4" name="OPENMOVPART" vbProcedure="false">"NA()"</definedName>
    <definedName function="false" hidden="false" localSheetId="4" name="OPEN_RAFFRBIL" vbProcedure="false">"NA()"</definedName>
    <definedName function="false" hidden="false" localSheetId="4" name="OPERE" vbProcedure="false">"NA()"</definedName>
    <definedName function="false" hidden="false" localSheetId="4" name="ORA" vbProcedure="false">"NA()"</definedName>
    <definedName function="false" hidden="false" localSheetId="4" name="ORARAFFRBIL" vbProcedure="false">"NA()"</definedName>
    <definedName function="false" hidden="false" localSheetId="4" name="PANAROTRAFRBIL" vbProcedure="false">"NA()"</definedName>
    <definedName function="false" hidden="false" localSheetId="4" name="PAOLIRAFFRBIL" vbProcedure="false">"NA()"</definedName>
    <definedName function="false" hidden="false" localSheetId="4" name="PASIVUNO90" vbProcedure="false">"NA()"</definedName>
    <definedName function="false" hidden="false" localSheetId="4" name="PASSIVOBIL90" vbProcedure="false">"NA()"</definedName>
    <definedName function="false" hidden="false" localSheetId="4" name="PASSIVO_92" vbProcedure="false">"NA()"</definedName>
    <definedName function="false" hidden="false" localSheetId="4" name="PAS_VAR92" vbProcedure="false">"NA()"</definedName>
    <definedName function="false" hidden="false" localSheetId="4" name="PATRIM_CONSOCIA" vbProcedure="false">"NA()"</definedName>
    <definedName function="false" hidden="false" localSheetId="4" name="PLUSVALENZE" vbProcedure="false">"NA()"</definedName>
    <definedName function="false" hidden="false" localSheetId="4" name="Print_Area" vbProcedure="false">NA()</definedName>
    <definedName function="false" hidden="false" localSheetId="4" name="PROPSELENCFONDI" vbProcedure="false">"NA()"</definedName>
    <definedName function="false" hidden="false" localSheetId="4" name="PROSPETTODIT" vbProcedure="false">"NA()"</definedName>
    <definedName function="false" hidden="false" localSheetId="4" name="QUADRORIPRESE" vbProcedure="false">"NA()"</definedName>
    <definedName function="false" hidden="false" localSheetId="4" name="RETTIFICHEPARTE" vbProcedure="false">"NA()"</definedName>
    <definedName function="false" hidden="false" localSheetId="4" name="RHEDAMOVPART_" vbProcedure="false">"NA()"</definedName>
    <definedName function="false" hidden="false" localSheetId="4" name="RICAVI90" vbProcedure="false">"NA()"</definedName>
    <definedName function="false" hidden="false" localSheetId="4" name="RICAVIBILAN90" vbProcedure="false">"NA()"</definedName>
    <definedName function="false" hidden="false" localSheetId="4" name="RICAVIUNO90" vbProcedure="false">"NA()"</definedName>
    <definedName function="false" hidden="false" localSheetId="4" name="RICAVI_92" vbProcedure="false">"NA()"</definedName>
    <definedName function="false" hidden="false" localSheetId="4" name="RICAVMILIONI90" vbProcedure="false">"NA()"</definedName>
    <definedName function="false" hidden="false" localSheetId="4" name="RIC_VAR92" vbProcedure="false">"NA()"</definedName>
    <definedName function="false" hidden="false" localSheetId="4" name="RIEPRIPRESPARTE" vbProcedure="false">"NA()"</definedName>
    <definedName function="false" hidden="false" localSheetId="4" name="RIPARTIZ_SCARTI" vbProcedure="false">"NA()"</definedName>
    <definedName function="false" hidden="false" localSheetId="4" name="RIPFISCOSTOLAVO" vbProcedure="false">"NA()"</definedName>
    <definedName function="false" hidden="false" localSheetId="4" name="RIPRESACOSTOLAV" vbProcedure="false">"NA()"</definedName>
    <definedName function="false" hidden="false" localSheetId="4" name="risconti" vbProcedure="false">"NA()"</definedName>
    <definedName function="false" hidden="false" localSheetId="4" name="RISPIMPOSTE" vbProcedure="false">"NA()"</definedName>
    <definedName function="false" hidden="false" localSheetId="4" name="ROVERETOSV_MOV" vbProcedure="false">"NA()"</definedName>
    <definedName function="false" hidden="false" localSheetId="4" name="SALACFRBILANCI" vbProcedure="false">"NA()"</definedName>
    <definedName function="false" hidden="false" localSheetId="4" name="SALAMOVPARTEC" vbProcedure="false">"NA()"</definedName>
    <definedName function="false" hidden="false" localSheetId="4" name="SAWAMCFRBI93_92" vbProcedure="false">"NA()"</definedName>
    <definedName function="false" hidden="false" localSheetId="4" name="SAWAM_MOV_PARTE" vbProcedure="false">"NA()"</definedName>
    <definedName function="false" hidden="false" localSheetId="4" name="scarti" vbProcedure="false">"NA()"</definedName>
    <definedName function="false" hidden="false" localSheetId="4" name="SCARTI2" vbProcedure="false">"NA()"</definedName>
    <definedName function="false" hidden="false" localSheetId="4" name="SCARTO10" vbProcedure="false">"NA()"</definedName>
    <definedName function="false" hidden="false" localSheetId="4" name="SCARTO11" vbProcedure="false">"NA()"</definedName>
    <definedName function="false" hidden="false" localSheetId="4" name="SCARTO12" vbProcedure="false">"NA()"</definedName>
    <definedName function="false" hidden="false" localSheetId="4" name="SCARTO13" vbProcedure="false">"NA()"</definedName>
    <definedName function="false" hidden="false" localSheetId="4" name="SCARTO14" vbProcedure="false">"NA()"</definedName>
    <definedName function="false" hidden="false" localSheetId="4" name="SCARTO1SUB_A" vbProcedure="false">"NA()"</definedName>
    <definedName function="false" hidden="false" localSheetId="4" name="SCARTO1SUB_B" vbProcedure="false">"NA()"</definedName>
    <definedName function="false" hidden="false" localSheetId="4" name="SCARTO1SUB_C" vbProcedure="false">"NA()"</definedName>
    <definedName function="false" hidden="false" localSheetId="4" name="SCARTO1SUB_D" vbProcedure="false">"NA()"</definedName>
    <definedName function="false" hidden="false" localSheetId="4" name="SCARTO1SUB_E" vbProcedure="false">"NA()"</definedName>
    <definedName function="false" hidden="false" localSheetId="4" name="SCARTO2SUB_A" vbProcedure="false">"NA()"</definedName>
    <definedName function="false" hidden="false" localSheetId="4" name="SCARTO2SUB_B" vbProcedure="false">"NA()"</definedName>
    <definedName function="false" hidden="false" localSheetId="4" name="SCARTO3" vbProcedure="false">"NA()"</definedName>
    <definedName function="false" hidden="false" localSheetId="4" name="SCARTO3SUB_A" vbProcedure="false">"NA()"</definedName>
    <definedName function="false" hidden="false" localSheetId="4" name="SCARTO3SUB_B" vbProcedure="false">"NA()"</definedName>
    <definedName function="false" hidden="false" localSheetId="4" name="SCARTO4" vbProcedure="false">"NA()"</definedName>
    <definedName function="false" hidden="false" localSheetId="4" name="SCARTO4SUB_0" vbProcedure="false">"NA()"</definedName>
    <definedName function="false" hidden="false" localSheetId="4" name="SCARTO5" vbProcedure="false">"NA()"</definedName>
    <definedName function="false" hidden="false" localSheetId="4" name="SCARTO5SUB_A" vbProcedure="false">"NA()"</definedName>
    <definedName function="false" hidden="false" localSheetId="4" name="SCARTO5SUB_B" vbProcedure="false">"NA()"</definedName>
    <definedName function="false" hidden="false" localSheetId="4" name="SCARTO6" vbProcedure="false">"NA()"</definedName>
    <definedName function="false" hidden="false" localSheetId="4" name="SCARTO6SUB_A" vbProcedure="false">"NA()"</definedName>
    <definedName function="false" hidden="false" localSheetId="4" name="SCARTO6SUB_B" vbProcedure="false">"NA()"</definedName>
    <definedName function="false" hidden="false" localSheetId="4" name="SCARTO7" vbProcedure="false">"NA()"</definedName>
    <definedName function="false" hidden="false" localSheetId="4" name="SCARTO8" vbProcedure="false">"NA()"</definedName>
    <definedName function="false" hidden="false" localSheetId="4" name="SCARTO9" vbProcedure="false">"NA()"</definedName>
    <definedName function="false" hidden="false" localSheetId="4" name="SIMER" vbProcedure="false">"NA()"</definedName>
    <definedName function="false" hidden="false" localSheetId="4" name="SINTCALCHIMP" vbProcedure="false">"NA()"</definedName>
    <definedName function="false" hidden="false" localSheetId="4" name="SINTESIINPFINAN" vbProcedure="false">"NA()"</definedName>
    <definedName function="false" hidden="false" localSheetId="4" name="SIPAR_MOV_PARTE" vbProcedure="false">"NA()"</definedName>
    <definedName function="false" hidden="false" localSheetId="4" name="SPECIFIMPDIFFER" vbProcedure="false">"NA()"</definedName>
    <definedName function="false" hidden="false" localSheetId="4" name="STEMMOVPARTEC" vbProcedure="false">"NA()"</definedName>
    <definedName function="false" hidden="false" localSheetId="4" name="SVALCREDIT98" vbProcedure="false">"NA()"</definedName>
    <definedName function="false" hidden="false" localSheetId="4" name="TERFINMOVPARTC" vbProcedure="false">"NA()"</definedName>
    <definedName function="false" hidden="false" localSheetId="4" name="TERFINRAFFRBIL" vbProcedure="false">"NA()"</definedName>
    <definedName function="false" hidden="false" localSheetId="4" name="TITOLI" vbProcedure="false">"NA()"</definedName>
    <definedName function="false" hidden="false" localSheetId="4" name="TITOLIMOVIM" vbProcedure="false">"NA()"</definedName>
    <definedName function="false" hidden="false" localSheetId="4" name="TOTCOSTINDEDIRP" vbProcedure="false">"NA()"</definedName>
    <definedName function="false" hidden="false" localSheetId="4" name="TOTCOSTINDIRPIL" vbProcedure="false">"NA()"</definedName>
    <definedName function="false" hidden="false" localSheetId="4" name="TOTRIPRESEPARTE" vbProcedure="false">"NA()"</definedName>
    <definedName function="false" hidden="false" localSheetId="4" name="TRENTENERAFFRBI" vbProcedure="false">"NA()"</definedName>
    <definedName function="false" hidden="false" localSheetId="4" name="TRENTOLCFRBILAN" vbProcedure="false">"NA()"</definedName>
    <definedName function="false" hidden="false" localSheetId="4" name="TRENTOL_MOVPART" vbProcedure="false">"NA()"</definedName>
    <definedName function="false" hidden="false" localSheetId="4" name="VALSAPES" vbProcedure="false">"NA()"</definedName>
    <definedName function="false" hidden="false" localSheetId="4" name="VAL_TITOLI" vbProcedure="false">"NA()"</definedName>
    <definedName function="false" hidden="false" localSheetId="4" name="VARFIN90" vbProcedure="false">"NA()"</definedName>
    <definedName function="false" hidden="false" localSheetId="4" name="VARIAZFONDIERIS" vbProcedure="false">"NA()"</definedName>
    <definedName function="false" hidden="false" localSheetId="4" name="VARIAZIONRISERV" vbProcedure="false">"NA()"</definedName>
    <definedName function="false" hidden="false" localSheetId="4" name="_1_1_10_PINZOLO" vbProcedure="false">"NA()"</definedName>
    <definedName function="false" hidden="false" localSheetId="4" name="_1_1_11_TNENERG" vbProcedure="false">"NA()"</definedName>
    <definedName function="false" hidden="false" localSheetId="4" name="_1_1_1_EUROCOAT" vbProcedure="false">"NA()"</definedName>
    <definedName function="false" hidden="false" localSheetId="4" name="_1_1_2_OMLENZI" vbProcedure="false">"NA()"</definedName>
    <definedName function="false" hidden="false" localSheetId="4" name="_1_1_3_PAGANELL" vbProcedure="false">"NA()"</definedName>
    <definedName function="false" hidden="false" localSheetId="4" name="_1_1_4_ISTE" vbProcedure="false">"NA()"</definedName>
    <definedName function="false" hidden="false" localSheetId="4" name="_1_1_6_PAOLI" vbProcedure="false">"NA()"</definedName>
    <definedName function="false" hidden="false" localSheetId="4" name="_1_1_7_TREVALL" vbProcedure="false">"NA()"</definedName>
    <definedName function="false" hidden="false" localSheetId="4" name="_1_1_8_LAVANDER" vbProcedure="false">"NA()"</definedName>
    <definedName function="false" hidden="false" localSheetId="4" name="_1_1_9_ALPESIS" vbProcedure="false">"NA()"</definedName>
    <definedName function="false" hidden="false" localSheetId="4" name="_2001CFRBIL93_8" vbProcedure="false">"NA()"</definedName>
    <definedName function="false" hidden="false" localSheetId="4" name="_2001CONSOLIDAT" vbProcedure="false">"NA()"</definedName>
    <definedName function="false" hidden="false" localSheetId="4" name="_xlnm_Print_Area" vbProcedure="false">NA()</definedName>
    <definedName function="false" hidden="false" localSheetId="4" name="_xlnm_Print_Area_0" vbProcedure="false">NA()</definedName>
    <definedName function="false" hidden="false" localSheetId="4" name="_xlnm_Print_Area_0_0" vbProcedure="false">NA()</definedName>
    <definedName function="false" hidden="false" localSheetId="4" name="_xlnm_Print_Area_0_0_0" vbProcedure="false">NA()</definedName>
    <definedName function="false" hidden="false" localSheetId="4" name="_xlnm_Print_Area_0_0_0_0" vbProcedure="false">NA()</definedName>
    <definedName function="false" hidden="false" localSheetId="4" name="_xlnm_Print_Area_0_0_0_0_0" vbProcedure="false">NA()</definedName>
    <definedName function="false" hidden="false" localSheetId="4" name="_xlnm_Print_Area_0_0_0_0_0_0" vbProcedure="false">NA()</definedName>
    <definedName function="false" hidden="false" localSheetId="4" name="_xlnm_Print_Area_0_0_0_0_0_0_0" vbProcedure="false">NA()</definedName>
    <definedName function="false" hidden="false" localSheetId="4" name="_xlnm_Print_Area_0_0_0_0_0_0_0_0" vbProcedure="false">NA()</definedName>
    <definedName function="false" hidden="false" localSheetId="4" name="_xlnm_Print_Area_0_0_0_0_0_0_0_0_0" vbProcedure="false">NA()</definedName>
    <definedName function="false" hidden="false" localSheetId="5" name="ACC_STR_AIFONDI" vbProcedure="false">"NA()"</definedName>
    <definedName function="false" hidden="false" localSheetId="5" name="ALPECREDSOFFERE" vbProcedure="false">"NA()"</definedName>
    <definedName function="false" hidden="false" localSheetId="5" name="ANALISFRANCHIG" vbProcedure="false">"NA()"</definedName>
    <definedName function="false" hidden="false" localSheetId="5" name="ANALISICONSULEN" vbProcedure="false">"NA()"</definedName>
    <definedName function="false" hidden="false" localSheetId="5" name="ANDALO_2001" vbProcedure="false">"NA()"</definedName>
    <definedName function="false" hidden="false" localSheetId="5" name="ATSYSTMOVPARTEC" vbProcedure="false">"NA()"</definedName>
    <definedName function="false" hidden="false" localSheetId="5" name="ATTIVOBILANC90" vbProcedure="false">"NA()"</definedName>
    <definedName function="false" hidden="false" localSheetId="5" name="ATTIVO_92" vbProcedure="false">"NA()"</definedName>
    <definedName function="false" hidden="false" localSheetId="5" name="ATTIVUNO" vbProcedure="false">"NA()"</definedName>
    <definedName function="false" hidden="false" localSheetId="5" name="ATT_VAR92" vbProcedure="false">"NA()"</definedName>
    <definedName function="false" hidden="false" localSheetId="5" name="BILANCIOLAVANDE" vbProcedure="false">"NA()"</definedName>
    <definedName function="false" hidden="false" localSheetId="5" name="BIL_92TEC_STRUT" vbProcedure="false">"NA()"</definedName>
    <definedName function="false" hidden="false" localSheetId="5" name="BRENTAMOVPART" vbProcedure="false">"NA()"</definedName>
    <definedName function="false" hidden="false" localSheetId="5" name="CALCHIMPOSTA" vbProcedure="false">"NA()"</definedName>
    <definedName function="false" hidden="false" localSheetId="5" name="CALCIMPOSTFRAZ" vbProcedure="false">"NA()"</definedName>
    <definedName function="false" hidden="false" localSheetId="5" name="CALCIMPPATRIMON" vbProcedure="false">"NA()"</definedName>
    <definedName function="false" hidden="false" localSheetId="5" name="CALC_IMP_PATR" vbProcedure="false">"NA()"</definedName>
    <definedName function="false" hidden="false" localSheetId="5" name="clienti" vbProcedure="false">"NA()"</definedName>
    <definedName function="false" hidden="false" localSheetId="5" name="CODRAMOV_PARTEC" vbProcedure="false">"NA()"</definedName>
    <definedName function="false" hidden="false" localSheetId="5" name="controllate" vbProcedure="false">"NA()"</definedName>
    <definedName function="false" hidden="false" localSheetId="5" name="COSTIBIL90" vbProcedure="false">"NA()"</definedName>
    <definedName function="false" hidden="false" localSheetId="5" name="COSTIDUE90" vbProcedure="false">"NA()"</definedName>
    <definedName function="false" hidden="false" localSheetId="5" name="COSTIMILIONI90" vbProcedure="false">"NA()"</definedName>
    <definedName function="false" hidden="false" localSheetId="5" name="COSTINONDOCUMEN" vbProcedure="false">"NA()"</definedName>
    <definedName function="false" hidden="false" localSheetId="5" name="COSTIUNO90" vbProcedure="false">"NA()"</definedName>
    <definedName function="false" hidden="false" localSheetId="5" name="COSTI_92" vbProcedure="false">"NA()"</definedName>
    <definedName function="false" hidden="false" localSheetId="5" name="COSTLAVGENERALI" vbProcedure="false">"NA()"</definedName>
    <definedName function="false" hidden="false" localSheetId="5" name="COSTLAVINDEDUCI" vbProcedure="false">"NA()"</definedName>
    <definedName function="false" hidden="false" localSheetId="5" name="COS_VAR92" vbProcedure="false">"NA()"</definedName>
    <definedName function="false" hidden="false" localSheetId="5" name="credcoll" vbProcedure="false">"NA()"</definedName>
    <definedName function="false" hidden="false" localSheetId="5" name="CREDCONSOC" vbProcedure="false">"NA()"</definedName>
    <definedName function="false" hidden="false" localSheetId="5" name="credpoc" vbProcedure="false">"NA()"</definedName>
    <definedName function="false" hidden="false" localSheetId="5" name="credsoff" vbProcedure="false">"NA()"</definedName>
    <definedName function="false" hidden="false" localSheetId="5" name="cred_imposta" vbProcedure="false">"NA()"</definedName>
    <definedName function="false" hidden="false" localSheetId="5" name="DECIMI" vbProcedure="false">"NA()"</definedName>
    <definedName function="false" hidden="false" localSheetId="5" name="DETASSAZIONE" vbProcedure="false">"NA()"</definedName>
    <definedName function="false" hidden="false" localSheetId="5" name="DETTAGLIDIT" vbProcedure="false">"NA()"</definedName>
    <definedName function="false" hidden="false" localSheetId="5" name="DIFFERITE_17_3_" vbProcedure="false">"NA()"</definedName>
    <definedName function="false" hidden="false" localSheetId="5" name="ENTITARISERVE" vbProcedure="false">"NA()"</definedName>
    <definedName function="false" hidden="false" localSheetId="5" name="FISCALITADIFFER" vbProcedure="false">"NA()"</definedName>
    <definedName function="false" hidden="false" localSheetId="5" name="FONDI" vbProcedure="false">"NA()"</definedName>
    <definedName function="false" hidden="false" localSheetId="5" name="fondi2" vbProcedure="false">"NA()"</definedName>
    <definedName function="false" hidden="false" localSheetId="5" name="FORTGLASMOVPART" vbProcedure="false">"NA()"</definedName>
    <definedName function="false" hidden="false" localSheetId="5" name="FORTGLCFRBILANC" vbProcedure="false">"NA()"</definedName>
    <definedName function="false" hidden="false" localSheetId="5" name="FORTGLPLUSV94" vbProcedure="false">"NA()"</definedName>
    <definedName function="false" hidden="false" localSheetId="5" name="FRANCHIGIA76091" vbProcedure="false">"NA()"</definedName>
    <definedName function="false" hidden="false" localSheetId="5" name="FRAZPLUSV_SAWAM" vbProcedure="false">"NA()"</definedName>
    <definedName function="false" hidden="false" localSheetId="5" name="FRONTESPIZ1" vbProcedure="false">"NA()"</definedName>
    <definedName function="false" hidden="false" localSheetId="5" name="FRONTESPIZ2" vbProcedure="false">"NA()"</definedName>
    <definedName function="false" hidden="false" localSheetId="5" name="FRONTSPIZ3" vbProcedure="false">"NA()"</definedName>
    <definedName function="false" hidden="false" localSheetId="5" name="FUNIVALRENDENA" vbProcedure="false">"NA()"</definedName>
    <definedName function="false" hidden="false" localSheetId="5" name="FUNPINZRAFFRBIL" vbProcedure="false">"NA()"</definedName>
    <definedName function="false" hidden="false" localSheetId="5" name="GARNIGAMOVPART" vbProcedure="false">"NA()"</definedName>
    <definedName function="false" hidden="false" localSheetId="5" name="GARNIGARAFFRBIL" vbProcedure="false">"NA()"</definedName>
    <definedName function="false" hidden="false" localSheetId="5" name="ILECO_CFRBILANC" vbProcedure="false">"NA()"</definedName>
    <definedName function="false" hidden="false" localSheetId="5" name="ILECO_MOV_PARTE" vbProcedure="false">"NA()"</definedName>
    <definedName function="false" hidden="false" localSheetId="5" name="IMPONIBILE_ICI" vbProcedure="false">"NA()"</definedName>
    <definedName function="false" hidden="false" localSheetId="5" name="IMPOSTEDIFFIRPE" vbProcedure="false">"NA()"</definedName>
    <definedName function="false" hidden="false" localSheetId="5" name="IMPOSTSOSTMAGG" vbProcedure="false">"NA()"</definedName>
    <definedName function="false" hidden="false" localSheetId="5" name="INDICE_RIPRESE" vbProcedure="false">"NA()"</definedName>
    <definedName function="false" hidden="false" localSheetId="5" name="INT_PO" vbProcedure="false">"NA()"</definedName>
    <definedName function="false" hidden="false" localSheetId="5" name="int_pt" vbProcedure="false">"NA()"</definedName>
    <definedName function="false" hidden="false" localSheetId="5" name="INT_TIT" vbProcedure="false">"NA()"</definedName>
    <definedName function="false" hidden="false" localSheetId="5" name="INT_TIT1" vbProcedure="false">"NA()"</definedName>
    <definedName function="false" hidden="false" localSheetId="5" name="INT_TIT2" vbProcedure="false">"NA()"</definedName>
    <definedName function="false" hidden="false" localSheetId="5" name="INT_TIT3" vbProcedure="false">"NA()"</definedName>
    <definedName function="false" hidden="false" localSheetId="5" name="INT_TIT4" vbProcedure="false">"NA()"</definedName>
    <definedName function="false" hidden="false" localSheetId="5" name="INVIMSTRAORDINA" vbProcedure="false">"NA()"</definedName>
    <definedName function="false" hidden="false" localSheetId="5" name="ISIMOVPARTECIP" vbProcedure="false">"NA()"</definedName>
    <definedName function="false" hidden="false" localSheetId="5" name="LENZICFRBIL" vbProcedure="false">"NA()"</definedName>
    <definedName function="false" hidden="false" localSheetId="5" name="LUSIACFRBIL92" vbProcedure="false">"NA()"</definedName>
    <definedName function="false" hidden="false" localSheetId="5" name="LUSIAMOV1992" vbProcedure="false">"NA()"</definedName>
    <definedName function="false" hidden="false" localSheetId="5" name="MAGGCONG91" vbProcedure="false">"NA()"</definedName>
    <definedName function="false" hidden="false" localSheetId="5" name="MAGGIORCONGUAGL" vbProcedure="false">"NA()"</definedName>
    <definedName function="false" hidden="false" localSheetId="5" name="MOVIMCIVILISTIC" vbProcedure="false">"NA()"</definedName>
    <definedName function="false" hidden="false" localSheetId="5" name="NICOLINIMOVPART" vbProcedure="false">"NA()"</definedName>
    <definedName function="false" hidden="false" localSheetId="5" name="NUOVARICLAS_C_E" vbProcedure="false">"NA()"</definedName>
    <definedName function="false" hidden="false" localSheetId="5" name="NUOVARICLSTATO_" vbProcedure="false">"NA()"</definedName>
    <definedName function="false" hidden="false" localSheetId="5" name="NUOVO_STATO_1" vbProcedure="false">"NA()"</definedName>
    <definedName function="false" hidden="false" localSheetId="5" name="OBBLIGAZ" vbProcedure="false">"NA()"</definedName>
    <definedName function="false" hidden="false" localSheetId="5" name="OBBLIGDETT" vbProcedure="false">"NA()"</definedName>
    <definedName function="false" hidden="false" localSheetId="5" name="OMLENZI_1990" vbProcedure="false">"NA()"</definedName>
    <definedName function="false" hidden="false" localSheetId="5" name="OPENMOVPART" vbProcedure="false">"NA()"</definedName>
    <definedName function="false" hidden="false" localSheetId="5" name="OPEN_RAFFRBIL" vbProcedure="false">"NA()"</definedName>
    <definedName function="false" hidden="false" localSheetId="5" name="OPERE" vbProcedure="false">"NA()"</definedName>
    <definedName function="false" hidden="false" localSheetId="5" name="ORA" vbProcedure="false">"NA()"</definedName>
    <definedName function="false" hidden="false" localSheetId="5" name="ORARAFFRBIL" vbProcedure="false">"NA()"</definedName>
    <definedName function="false" hidden="false" localSheetId="5" name="PANAROTRAFRBIL" vbProcedure="false">"NA()"</definedName>
    <definedName function="false" hidden="false" localSheetId="5" name="PAOLIRAFFRBIL" vbProcedure="false">"NA()"</definedName>
    <definedName function="false" hidden="false" localSheetId="5" name="PASIVUNO90" vbProcedure="false">"NA()"</definedName>
    <definedName function="false" hidden="false" localSheetId="5" name="PASSIVOBIL90" vbProcedure="false">"NA()"</definedName>
    <definedName function="false" hidden="false" localSheetId="5" name="PASSIVO_92" vbProcedure="false">"NA()"</definedName>
    <definedName function="false" hidden="false" localSheetId="5" name="PAS_VAR92" vbProcedure="false">"NA()"</definedName>
    <definedName function="false" hidden="false" localSheetId="5" name="PATRIM_CONSOCIA" vbProcedure="false">"NA()"</definedName>
    <definedName function="false" hidden="false" localSheetId="5" name="PLUSVALENZE" vbProcedure="false">"NA()"</definedName>
    <definedName function="false" hidden="false" localSheetId="5" name="Print_Area" vbProcedure="false">superficie_alloggio_tipo!$A$1:$K$24</definedName>
    <definedName function="false" hidden="false" localSheetId="5" name="PROPSELENCFONDI" vbProcedure="false">"NA()"</definedName>
    <definedName function="false" hidden="false" localSheetId="5" name="PROSPETTODIT" vbProcedure="false">"NA()"</definedName>
    <definedName function="false" hidden="false" localSheetId="5" name="QUADRORIPRESE" vbProcedure="false">"NA()"</definedName>
    <definedName function="false" hidden="false" localSheetId="5" name="RETTIFICHEPARTE" vbProcedure="false">"NA()"</definedName>
    <definedName function="false" hidden="false" localSheetId="5" name="RHEDAMOVPART_" vbProcedure="false">"NA()"</definedName>
    <definedName function="false" hidden="false" localSheetId="5" name="RICAVI90" vbProcedure="false">"NA()"</definedName>
    <definedName function="false" hidden="false" localSheetId="5" name="RICAVIBILAN90" vbProcedure="false">"NA()"</definedName>
    <definedName function="false" hidden="false" localSheetId="5" name="RICAVIUNO90" vbProcedure="false">"NA()"</definedName>
    <definedName function="false" hidden="false" localSheetId="5" name="RICAVI_92" vbProcedure="false">"NA()"</definedName>
    <definedName function="false" hidden="false" localSheetId="5" name="RICAVMILIONI90" vbProcedure="false">"NA()"</definedName>
    <definedName function="false" hidden="false" localSheetId="5" name="RIC_VAR92" vbProcedure="false">"NA()"</definedName>
    <definedName function="false" hidden="false" localSheetId="5" name="RIEPRIPRESPARTE" vbProcedure="false">"NA()"</definedName>
    <definedName function="false" hidden="false" localSheetId="5" name="RIPARTIZ_SCARTI" vbProcedure="false">"NA()"</definedName>
    <definedName function="false" hidden="false" localSheetId="5" name="RIPFISCOSTOLAVO" vbProcedure="false">"NA()"</definedName>
    <definedName function="false" hidden="false" localSheetId="5" name="RIPRESACOSTOLAV" vbProcedure="false">"NA()"</definedName>
    <definedName function="false" hidden="false" localSheetId="5" name="risconti" vbProcedure="false">"NA()"</definedName>
    <definedName function="false" hidden="false" localSheetId="5" name="RISPIMPOSTE" vbProcedure="false">"NA()"</definedName>
    <definedName function="false" hidden="false" localSheetId="5" name="ROVERETOSV_MOV" vbProcedure="false">"NA()"</definedName>
    <definedName function="false" hidden="false" localSheetId="5" name="SALACFRBILANCI" vbProcedure="false">"NA()"</definedName>
    <definedName function="false" hidden="false" localSheetId="5" name="SALAMOVPARTEC" vbProcedure="false">"NA()"</definedName>
    <definedName function="false" hidden="false" localSheetId="5" name="SAWAMCFRBI93_92" vbProcedure="false">"NA()"</definedName>
    <definedName function="false" hidden="false" localSheetId="5" name="SAWAM_MOV_PARTE" vbProcedure="false">"NA()"</definedName>
    <definedName function="false" hidden="false" localSheetId="5" name="scarti" vbProcedure="false">"NA()"</definedName>
    <definedName function="false" hidden="false" localSheetId="5" name="SCARTI2" vbProcedure="false">"NA()"</definedName>
    <definedName function="false" hidden="false" localSheetId="5" name="SCARTO10" vbProcedure="false">"NA()"</definedName>
    <definedName function="false" hidden="false" localSheetId="5" name="SCARTO11" vbProcedure="false">"NA()"</definedName>
    <definedName function="false" hidden="false" localSheetId="5" name="SCARTO12" vbProcedure="false">"NA()"</definedName>
    <definedName function="false" hidden="false" localSheetId="5" name="SCARTO13" vbProcedure="false">"NA()"</definedName>
    <definedName function="false" hidden="false" localSheetId="5" name="SCARTO14" vbProcedure="false">"NA()"</definedName>
    <definedName function="false" hidden="false" localSheetId="5" name="SCARTO1SUB_A" vbProcedure="false">"NA()"</definedName>
    <definedName function="false" hidden="false" localSheetId="5" name="SCARTO1SUB_B" vbProcedure="false">"NA()"</definedName>
    <definedName function="false" hidden="false" localSheetId="5" name="SCARTO1SUB_C" vbProcedure="false">"NA()"</definedName>
    <definedName function="false" hidden="false" localSheetId="5" name="SCARTO1SUB_D" vbProcedure="false">"NA()"</definedName>
    <definedName function="false" hidden="false" localSheetId="5" name="SCARTO1SUB_E" vbProcedure="false">"NA()"</definedName>
    <definedName function="false" hidden="false" localSheetId="5" name="SCARTO2SUB_A" vbProcedure="false">"NA()"</definedName>
    <definedName function="false" hidden="false" localSheetId="5" name="SCARTO2SUB_B" vbProcedure="false">"NA()"</definedName>
    <definedName function="false" hidden="false" localSheetId="5" name="SCARTO3" vbProcedure="false">"NA()"</definedName>
    <definedName function="false" hidden="false" localSheetId="5" name="SCARTO3SUB_A" vbProcedure="false">"NA()"</definedName>
    <definedName function="false" hidden="false" localSheetId="5" name="SCARTO3SUB_B" vbProcedure="false">"NA()"</definedName>
    <definedName function="false" hidden="false" localSheetId="5" name="SCARTO4" vbProcedure="false">"NA()"</definedName>
    <definedName function="false" hidden="false" localSheetId="5" name="SCARTO4SUB_0" vbProcedure="false">"NA()"</definedName>
    <definedName function="false" hidden="false" localSheetId="5" name="SCARTO5" vbProcedure="false">"NA()"</definedName>
    <definedName function="false" hidden="false" localSheetId="5" name="SCARTO5SUB_A" vbProcedure="false">"NA()"</definedName>
    <definedName function="false" hidden="false" localSheetId="5" name="SCARTO5SUB_B" vbProcedure="false">"NA()"</definedName>
    <definedName function="false" hidden="false" localSheetId="5" name="SCARTO6" vbProcedure="false">"NA()"</definedName>
    <definedName function="false" hidden="false" localSheetId="5" name="SCARTO6SUB_A" vbProcedure="false">"NA()"</definedName>
    <definedName function="false" hidden="false" localSheetId="5" name="SCARTO6SUB_B" vbProcedure="false">"NA()"</definedName>
    <definedName function="false" hidden="false" localSheetId="5" name="SCARTO7" vbProcedure="false">"NA()"</definedName>
    <definedName function="false" hidden="false" localSheetId="5" name="SCARTO8" vbProcedure="false">"NA()"</definedName>
    <definedName function="false" hidden="false" localSheetId="5" name="SCARTO9" vbProcedure="false">"NA()"</definedName>
    <definedName function="false" hidden="false" localSheetId="5" name="SIMER" vbProcedure="false">"NA()"</definedName>
    <definedName function="false" hidden="false" localSheetId="5" name="SINTCALCHIMP" vbProcedure="false">"NA()"</definedName>
    <definedName function="false" hidden="false" localSheetId="5" name="SINTESIINPFINAN" vbProcedure="false">"NA()"</definedName>
    <definedName function="false" hidden="false" localSheetId="5" name="SIPAR_MOV_PARTE" vbProcedure="false">"NA()"</definedName>
    <definedName function="false" hidden="false" localSheetId="5" name="SPECIFIMPDIFFER" vbProcedure="false">"NA()"</definedName>
    <definedName function="false" hidden="false" localSheetId="5" name="STEMMOVPARTEC" vbProcedure="false">"NA()"</definedName>
    <definedName function="false" hidden="false" localSheetId="5" name="SVALCREDIT98" vbProcedure="false">"NA()"</definedName>
    <definedName function="false" hidden="false" localSheetId="5" name="TERFINMOVPARTC" vbProcedure="false">"NA()"</definedName>
    <definedName function="false" hidden="false" localSheetId="5" name="TERFINRAFFRBIL" vbProcedure="false">"NA()"</definedName>
    <definedName function="false" hidden="false" localSheetId="5" name="TITOLI" vbProcedure="false">"NA()"</definedName>
    <definedName function="false" hidden="false" localSheetId="5" name="TITOLIMOVIM" vbProcedure="false">"NA()"</definedName>
    <definedName function="false" hidden="false" localSheetId="5" name="TOTCOSTINDEDIRP" vbProcedure="false">"NA()"</definedName>
    <definedName function="false" hidden="false" localSheetId="5" name="TOTCOSTINDIRPIL" vbProcedure="false">"NA()"</definedName>
    <definedName function="false" hidden="false" localSheetId="5" name="TOTRIPRESEPARTE" vbProcedure="false">"NA()"</definedName>
    <definedName function="false" hidden="false" localSheetId="5" name="TRENTENERAFFRBI" vbProcedure="false">"NA()"</definedName>
    <definedName function="false" hidden="false" localSheetId="5" name="TRENTOLCFRBILAN" vbProcedure="false">"NA()"</definedName>
    <definedName function="false" hidden="false" localSheetId="5" name="TRENTOL_MOVPART" vbProcedure="false">"NA()"</definedName>
    <definedName function="false" hidden="false" localSheetId="5" name="VALSAPES" vbProcedure="false">"NA()"</definedName>
    <definedName function="false" hidden="false" localSheetId="5" name="VAL_TITOLI" vbProcedure="false">"NA()"</definedName>
    <definedName function="false" hidden="false" localSheetId="5" name="VARFIN90" vbProcedure="false">"NA()"</definedName>
    <definedName function="false" hidden="false" localSheetId="5" name="VARIAZFONDIERIS" vbProcedure="false">"NA()"</definedName>
    <definedName function="false" hidden="false" localSheetId="5" name="VARIAZIONRISERV" vbProcedure="false">"NA()"</definedName>
    <definedName function="false" hidden="false" localSheetId="5" name="_1_1_10_PINZOLO" vbProcedure="false">"NA()"</definedName>
    <definedName function="false" hidden="false" localSheetId="5" name="_1_1_11_TNENERG" vbProcedure="false">"NA()"</definedName>
    <definedName function="false" hidden="false" localSheetId="5" name="_1_1_1_EUROCOAT" vbProcedure="false">"NA()"</definedName>
    <definedName function="false" hidden="false" localSheetId="5" name="_1_1_2_OMLENZI" vbProcedure="false">"NA()"</definedName>
    <definedName function="false" hidden="false" localSheetId="5" name="_1_1_3_PAGANELL" vbProcedure="false">"NA()"</definedName>
    <definedName function="false" hidden="false" localSheetId="5" name="_1_1_4_ISTE" vbProcedure="false">"NA()"</definedName>
    <definedName function="false" hidden="false" localSheetId="5" name="_1_1_6_PAOLI" vbProcedure="false">"NA()"</definedName>
    <definedName function="false" hidden="false" localSheetId="5" name="_1_1_7_TREVALL" vbProcedure="false">"NA()"</definedName>
    <definedName function="false" hidden="false" localSheetId="5" name="_1_1_8_LAVANDER" vbProcedure="false">"NA()"</definedName>
    <definedName function="false" hidden="false" localSheetId="5" name="_1_1_9_ALPESIS" vbProcedure="false">"NA()"</definedName>
    <definedName function="false" hidden="false" localSheetId="5" name="_2001CFRBIL93_8" vbProcedure="false">"NA()"</definedName>
    <definedName function="false" hidden="false" localSheetId="5" name="_2001CONSOLIDAT" vbProcedure="false">"NA()"</definedName>
    <definedName function="false" hidden="false" localSheetId="5" name="_xlnm_Print_Area" vbProcedure="false">superficie_alloggio_tipo!$A$1:$K$24</definedName>
    <definedName function="false" hidden="false" localSheetId="5" name="_xlnm_Print_Area_0" vbProcedure="false">superficie_alloggio_tipo!$A$1:$K$24</definedName>
    <definedName function="false" hidden="false" localSheetId="5" name="_xlnm_Print_Area_0_0" vbProcedure="false">superficie_alloggio_tipo!$A$1:$K$24</definedName>
    <definedName function="false" hidden="false" localSheetId="5" name="_xlnm_Print_Area_0_0_0" vbProcedure="false">superficie_alloggio_tipo!$A$1:$K$24</definedName>
    <definedName function="false" hidden="false" localSheetId="5" name="_xlnm_Print_Area_0_0_0_0" vbProcedure="false">superficie_alloggio_tipo!$A$1:$K$24</definedName>
    <definedName function="false" hidden="false" localSheetId="5" name="_xlnm_Print_Area_0_0_0_0_0" vbProcedure="false">superficie_alloggio_tipo!$A$1:$K$24</definedName>
    <definedName function="false" hidden="false" localSheetId="5" name="_xlnm_Print_Area_0_0_0_0_0_0" vbProcedure="false">superficie_alloggio_tipo!$A$1:$K$24</definedName>
    <definedName function="false" hidden="false" localSheetId="5" name="_xlnm_Print_Area_0_0_0_0_0_0_0" vbProcedure="false">superficie_alloggio_tipo!$A$1:$K$24</definedName>
    <definedName function="false" hidden="false" localSheetId="5" name="_xlnm_Print_Area_0_0_0_0_0_0_0_0" vbProcedure="false">superficie_alloggio_tipo!$A$1:$K$24</definedName>
    <definedName function="false" hidden="false" localSheetId="5" name="_xlnm_Print_Area_0_0_0_0_0_0_0_0_0" vbProcedure="false">superficie_alloggio_tipo!$A$1:$K$24</definedName>
  </definedNames>
  <calcPr iterateCount="100" refMode="A1" iterate="false" iterateDelta="0.001"/>
  <extLst>
    <ext xmlns:loext="http://schemas.libreoffice.org/" uri="{7626C862-2A13-11E5-B345-FEFF819CDC9F}">
      <loext:extCalcPr stringRefSyntax="CalcA1ExcelA1"/>
    </ext>
  </extLst>
</workbook>
</file>

<file path=xl/comments2.xml><?xml version="1.0" encoding="utf-8"?>
<comments xmlns="http://schemas.openxmlformats.org/spreadsheetml/2006/main" xmlns:xdr="http://schemas.openxmlformats.org/drawingml/2006/spreadsheetDrawing">
  <authors>
    <author> </author>
  </authors>
  <commentList>
    <comment ref="D22" authorId="0">
      <text>
        <r>
          <rPr>
            <sz val="9"/>
            <color rgb="FF000000"/>
            <rFont val="Calibri"/>
            <family val="2"/>
          </rPr>
          <t xml:space="preserve">es intervento: cappotto, sostituzione caldaia, cappotto + sostituzione caldaia</t>
        </r>
      </text>
    </comment>
    <comment ref="D25" authorId="0">
      <text>
        <r>
          <rPr>
            <sz val="9"/>
            <color rgb="FF000000"/>
            <rFont val="Calibri"/>
            <family val="2"/>
          </rPr>
          <t xml:space="preserve">es: interventi su parti comuni che interessano l’involucro degli edifici in misura superiore al 25% della superficie disperdente lorda
</t>
        </r>
      </text>
    </comment>
    <comment ref="D26" authorId="0">
      <text>
        <r>
          <rPr>
            <sz val="9"/>
            <color rgb="FF000000"/>
            <rFont val="Calibri"/>
            <family val="2"/>
          </rPr>
          <t xml:space="preserve">es: interventi su parti comuni e per quelli che interessano tutte le unità immobiliari di cui si compone il singolo condominio
</t>
        </r>
      </text>
    </comment>
    <comment ref="D27" authorId="0">
      <text>
        <r>
          <rPr>
            <sz val="9"/>
            <color rgb="FF000000"/>
            <rFont val="Calibri"/>
            <family val="2"/>
          </rPr>
          <t xml:space="preserve">es: parti private tipo serramenti
</t>
        </r>
      </text>
    </comment>
    <comment ref="D28" authorId="0">
      <text>
        <r>
          <rPr>
            <sz val="11"/>
            <color rgb="FF000000"/>
            <rFont val="Calibri"/>
            <family val="0"/>
          </rPr>
          <t xml:space="preserve">Inserire qui altre % di eventuali detrazioni (p.es. Bonus Facciate)</t>
        </r>
      </text>
    </comment>
    <comment ref="E10" authorId="0">
      <text>
        <r>
          <rPr>
            <sz val="9"/>
            <color rgb="FF000000"/>
            <rFont val="Calibri"/>
            <family val="2"/>
          </rPr>
          <t xml:space="preserve">Ipotesi base di dato medio; per inserire millesimi diversi per ogni appartamento modificare direttamente la cella D37 del foglio "ELABORAZIONE"
</t>
        </r>
      </text>
    </comment>
  </commentList>
</comments>
</file>

<file path=xl/comments4.xml><?xml version="1.0" encoding="utf-8"?>
<comments xmlns="http://schemas.openxmlformats.org/spreadsheetml/2006/main" xmlns:xdr="http://schemas.openxmlformats.org/drawingml/2006/spreadsheetDrawing">
  <authors>
    <author> </author>
  </authors>
  <commentList>
    <comment ref="F7" authorId="0">
      <text>
        <r>
          <rPr>
            <sz val="9"/>
            <color rgb="FF000000"/>
            <rFont val="Calibri"/>
            <family val="2"/>
          </rPr>
          <t xml:space="preserve">max € 100.000
</t>
        </r>
      </text>
    </comment>
  </commentList>
</comments>
</file>

<file path=xl/sharedStrings.xml><?xml version="1.0" encoding="utf-8"?>
<sst xmlns="http://schemas.openxmlformats.org/spreadsheetml/2006/main" count="304" uniqueCount="198">
  <si>
    <t xml:space="preserve">DATI DI PROGETTO</t>
  </si>
  <si>
    <t xml:space="preserve">RISULTATI</t>
  </si>
  <si>
    <t xml:space="preserve">LEGENDA:</t>
  </si>
  <si>
    <t xml:space="preserve">= dati OBBLIGATORI ai fini del calcolo</t>
  </si>
  <si>
    <t xml:space="preserve">= valori derivanti dal calcolo di altre celle</t>
  </si>
  <si>
    <t xml:space="preserve">CONDOMINIO</t>
  </si>
  <si>
    <t xml:space="preserve">SITUAZIONE DELL'EDIFICIO</t>
  </si>
  <si>
    <t xml:space="preserve">Euro</t>
  </si>
  <si>
    <t xml:space="preserve">Uscite</t>
  </si>
  <si>
    <t xml:space="preserve">Entrate/ Risparmi</t>
  </si>
  <si>
    <t xml:space="preserve">Totale</t>
  </si>
  <si>
    <t xml:space="preserve">Num. Unità Abitative, escluse imprese</t>
  </si>
  <si>
    <t xml:space="preserve">Investimento (anno 0)</t>
  </si>
  <si>
    <t xml:space="preserve">-</t>
  </si>
  <si>
    <r>
      <rPr>
        <sz val="11"/>
        <color rgb="FF000000"/>
        <rFont val="Calibri"/>
        <family val="0"/>
      </rPr>
      <t xml:space="preserve">Millesimi </t>
    </r>
    <r>
      <rPr>
        <b val="true"/>
        <sz val="11"/>
        <color rgb="FF000000"/>
        <rFont val="Calibri"/>
        <family val="0"/>
      </rPr>
      <t xml:space="preserve">medi</t>
    </r>
    <r>
      <rPr>
        <sz val="11"/>
        <color rgb="FF000000"/>
        <rFont val="Calibri"/>
        <family val="0"/>
      </rPr>
      <t xml:space="preserve"> per ogni appartamento</t>
    </r>
  </si>
  <si>
    <t xml:space="preserve">nel 1° anno</t>
  </si>
  <si>
    <t xml:space="preserve">dal 2° al 10° anno/per anno</t>
  </si>
  <si>
    <t xml:space="preserve">DATI DA ANALISI TECNICA</t>
  </si>
  <si>
    <t xml:space="preserve">dal 10° anno/per anno</t>
  </si>
  <si>
    <t xml:space="preserve">Vettore energetico</t>
  </si>
  <si>
    <t xml:space="preserve">Metano</t>
  </si>
  <si>
    <t xml:space="preserve">Consumo annuo in bolletta (intero edificio)</t>
  </si>
  <si>
    <t xml:space="preserve">Mc – l – kWh</t>
  </si>
  <si>
    <t xml:space="preserve">Costo vettore energetico per unità di misura</t>
  </si>
  <si>
    <t xml:space="preserve">€/mc - €/l - €kWh</t>
  </si>
  <si>
    <t xml:space="preserve">Spesa energetica stimata in assenza intervento</t>
  </si>
  <si>
    <t xml:space="preserve">€</t>
  </si>
  <si>
    <t xml:space="preserve">Risparmio energetico stimato (diagnosi)</t>
  </si>
  <si>
    <t xml:space="preserve">Risparmio energetico annuo stimato</t>
  </si>
  <si>
    <t xml:space="preserve">mc – l -kWh</t>
  </si>
  <si>
    <t xml:space="preserve">     corrispondente a</t>
  </si>
  <si>
    <t xml:space="preserve">COSTO STIMATO INTERVENTO (EURO)</t>
  </si>
  <si>
    <r>
      <rPr>
        <b val="true"/>
        <sz val="11"/>
        <color rgb="FF000000"/>
        <rFont val="Calibri"/>
        <family val="0"/>
      </rPr>
      <t xml:space="preserve">COSTO LAVORI </t>
    </r>
    <r>
      <rPr>
        <sz val="11"/>
        <color rgb="FF000000"/>
        <rFont val="Calibri"/>
        <family val="0"/>
      </rPr>
      <t xml:space="preserve">(IVA compresa)</t>
    </r>
  </si>
  <si>
    <t xml:space="preserve">di cui detraibili al:</t>
  </si>
  <si>
    <t xml:space="preserve">Detrazioni fiscali</t>
  </si>
  <si>
    <r>
      <rPr>
        <sz val="14"/>
        <color rgb="FFFF0000"/>
        <rFont val="Calibri"/>
        <family val="0"/>
      </rPr>
      <t xml:space="preserve">SINGOLO APPARTAMENTO</t>
    </r>
    <r>
      <rPr>
        <sz val="16"/>
        <color rgb="FFFF0000"/>
        <rFont val="Calibri"/>
        <family val="0"/>
      </rPr>
      <t xml:space="preserve"> (</t>
    </r>
    <r>
      <rPr>
        <sz val="13"/>
        <color rgb="FFFF0000"/>
        <rFont val="Calibri"/>
        <family val="0"/>
      </rPr>
      <t xml:space="preserve">dato medio)</t>
    </r>
  </si>
  <si>
    <t xml:space="preserve">per un risparmio fiscale totale pari a:</t>
  </si>
  <si>
    <r>
      <rPr>
        <b val="true"/>
        <sz val="11"/>
        <color rgb="FF000000"/>
        <rFont val="Calibri"/>
        <family val="0"/>
      </rPr>
      <t xml:space="preserve">CONSULENZE </t>
    </r>
    <r>
      <rPr>
        <sz val="11"/>
        <color rgb="FF000000"/>
        <rFont val="Calibri"/>
        <family val="0"/>
      </rPr>
      <t xml:space="preserve">(IVA/oneri inclusi)</t>
    </r>
  </si>
  <si>
    <t xml:space="preserve">di cui:</t>
  </si>
  <si>
    <t xml:space="preserve">Spese agevolabili PAT (max)</t>
  </si>
  <si>
    <t xml:space="preserve">spese tecniche</t>
  </si>
  <si>
    <t xml:space="preserve">spese amm.tore</t>
  </si>
  <si>
    <t xml:space="preserve">altre spese ammissibili</t>
  </si>
  <si>
    <t xml:space="preserve">contributi PAT</t>
  </si>
  <si>
    <t xml:space="preserve">COSTO TOTALE</t>
  </si>
  <si>
    <t xml:space="preserve">FINANZIAMENTO DIRETTO E RICHIESTA DI MUTUO (€)</t>
  </si>
  <si>
    <t xml:space="preserve">COSTO TOTALE (lavori e spese tecniche)</t>
  </si>
  <si>
    <t xml:space="preserve">INVESTIMENTO DIRETTO CONDOMINIO</t>
  </si>
  <si>
    <t xml:space="preserve">MUTUO CONDOMINIO</t>
  </si>
  <si>
    <t xml:space="preserve">Si ricorda che lo strumento svolge una funzione puramente informativa, volta ad una miglior comprensione degli strumenti a disposizione per l'attivazione degli interventi di riqualificazione energetica e dei relativi contributi provinciali, che restano regolati dalle specifiche disposizioni.</t>
  </si>
  <si>
    <t xml:space="preserve">Oneri per interessi</t>
  </si>
  <si>
    <t xml:space="preserve">contributo PAT</t>
  </si>
  <si>
    <t xml:space="preserve">Interessi a carico del condominio</t>
  </si>
  <si>
    <t xml:space="preserve">DETTAGLIO CALCOLO TEMPO DI RIENTRO DELL'INVESTIMENTO</t>
  </si>
  <si>
    <t xml:space="preserve">EVOLUZIONE ENTRATE/USCITE CALCOLATE PER L'INTERO CONDOMINIO</t>
  </si>
  <si>
    <t xml:space="preserve">pay back period</t>
  </si>
  <si>
    <t xml:space="preserve">anni</t>
  </si>
  <si>
    <t xml:space="preserve">investimento</t>
  </si>
  <si>
    <r>
      <rPr>
        <b val="true"/>
        <sz val="12"/>
        <color rgb="FF000000"/>
        <rFont val="Calibri"/>
        <family val="0"/>
      </rPr>
      <t xml:space="preserve">rimborso mutuo</t>
    </r>
    <r>
      <rPr>
        <sz val="12"/>
        <color rgb="FF000000"/>
        <rFont val="Calibri"/>
        <family val="0"/>
      </rPr>
      <t xml:space="preserve"> condominio </t>
    </r>
  </si>
  <si>
    <t xml:space="preserve">contributo PAT assistenza tecnica</t>
  </si>
  <si>
    <t xml:space="preserve">Detrazioni fiscali sul costo dei lavori</t>
  </si>
  <si>
    <t xml:space="preserve">Risparmio in bolletta</t>
  </si>
  <si>
    <t xml:space="preserve">Cumulo</t>
  </si>
  <si>
    <t xml:space="preserve">Investimento</t>
  </si>
  <si>
    <t xml:space="preserve">Rata mutuo</t>
  </si>
  <si>
    <t xml:space="preserve">Contributo PaT</t>
  </si>
  <si>
    <t xml:space="preserve">Risparmio combustibile</t>
  </si>
  <si>
    <t xml:space="preserve">investimento (anno 0)</t>
  </si>
  <si>
    <t xml:space="preserve">=</t>
  </si>
  <si>
    <t xml:space="preserve">+</t>
  </si>
  <si>
    <t xml:space="preserve">dal 2° al 10° anno / per anno</t>
  </si>
  <si>
    <t xml:space="preserve">dal 10° anno / per anno</t>
  </si>
  <si>
    <t xml:space="preserve">EVOLUZIONE ENTRATE/USCITE CALCOLATE PER IL SINGOLO APPARTAMENTO</t>
  </si>
  <si>
    <t xml:space="preserve">Millesimi</t>
  </si>
  <si>
    <r>
      <rPr>
        <b val="true"/>
        <sz val="11"/>
        <color rgb="FF000000"/>
        <rFont val="Calibri"/>
        <family val="0"/>
      </rPr>
      <t xml:space="preserve">mutuo</t>
    </r>
    <r>
      <rPr>
        <sz val="11"/>
        <color rgb="FF000000"/>
        <rFont val="Calibri"/>
        <family val="0"/>
      </rPr>
      <t xml:space="preserve"> condominio pro quota</t>
    </r>
  </si>
  <si>
    <t xml:space="preserve"> SIMULAZIONE CALCOLO "MUTUO CONDOMINIO"</t>
  </si>
  <si>
    <t xml:space="preserve">STIMA CONTRIBUTO SU INTERESSI MUTUO</t>
  </si>
  <si>
    <t xml:space="preserve">A</t>
  </si>
  <si>
    <t xml:space="preserve">Importo Mutuo</t>
  </si>
  <si>
    <t xml:space="preserve">B</t>
  </si>
  <si>
    <t xml:space="preserve">%  intervento PAT</t>
  </si>
  <si>
    <t xml:space="preserve">A*B</t>
  </si>
  <si>
    <t xml:space="preserve">Domanda PAT / Contributo stimato su interessi</t>
  </si>
  <si>
    <t xml:space="preserve">Durata (anni)</t>
  </si>
  <si>
    <t xml:space="preserve">Quota capitale annua (costante)</t>
  </si>
  <si>
    <t xml:space="preserve">Tasso fisso/attualizzato applicato dalla BANCA</t>
  </si>
  <si>
    <t xml:space="preserve">CALCOLO CONTRIBUTO PAT STIMATO SU INTERESSI ATTUALIZZATI</t>
  </si>
  <si>
    <t xml:space="preserve">Totale interessi mutuo attualizzati</t>
  </si>
  <si>
    <t xml:space="preserve">calcolo</t>
  </si>
  <si>
    <t xml:space="preserve">Intervento PAT max (in domanda)</t>
  </si>
  <si>
    <t xml:space="preserve">limite massimo (%)</t>
  </si>
  <si>
    <t xml:space="preserve">PIANO AMMORTAMENTO E CONTRIBUTO PAT</t>
  </si>
  <si>
    <t xml:space="preserve">Calcolo interessi attualizzati complessivi</t>
  </si>
  <si>
    <t xml:space="preserve">… rimborsi a carico del condominio</t>
  </si>
  <si>
    <t xml:space="preserve">Anno n.</t>
  </si>
  <si>
    <t xml:space="preserve">Debito residuo (Euro)</t>
  </si>
  <si>
    <t xml:space="preserve">Quota interessi  (Euro)</t>
  </si>
  <si>
    <t xml:space="preserve">Interessi attualizzati  (Euro)</t>
  </si>
  <si>
    <t xml:space="preserve">Rimborso rata capitale  (Euro)</t>
  </si>
  <si>
    <t xml:space="preserve">Quota Interessi (Euro)</t>
  </si>
  <si>
    <t xml:space="preserve">Totale da rimborsare (Euro)</t>
  </si>
  <si>
    <t xml:space="preserve">Stima oneri per INTERESSI attualizzati </t>
  </si>
  <si>
    <t xml:space="preserve">di cui</t>
  </si>
  <si>
    <t xml:space="preserve">CONTRIBUTO PAT su interessi attualizzati</t>
  </si>
  <si>
    <t xml:space="preserve">QUOTA RESIDUA a carico condominio </t>
  </si>
  <si>
    <t xml:space="preserve">Ipotesi</t>
  </si>
  <si>
    <t xml:space="preserve">CAPITALE</t>
  </si>
  <si>
    <t xml:space="preserve">DURATA</t>
  </si>
  <si>
    <t xml:space="preserve">Rimborso quota capitale per anno</t>
  </si>
  <si>
    <t xml:space="preserve">TASSO FISSO</t>
  </si>
  <si>
    <t xml:space="preserve">TASSO ATTUALIZZAZIONE</t>
  </si>
  <si>
    <t xml:space="preserve">su importo mutuo</t>
  </si>
  <si>
    <t xml:space="preserve">CONTRIBUTO DELIBERATO c/int.</t>
  </si>
  <si>
    <t xml:space="preserve">"CAP"</t>
  </si>
  <si>
    <t xml:space="preserve">ESEMPIO/IPOTESI PERCORSO</t>
  </si>
  <si>
    <t xml:space="preserve">sett-dic17</t>
  </si>
  <si>
    <t xml:space="preserve">delibera assemblea</t>
  </si>
  <si>
    <t xml:space="preserve">concessione contributo PAT</t>
  </si>
  <si>
    <t xml:space="preserve">SAL/lavori</t>
  </si>
  <si>
    <t xml:space="preserve">rendicontaz.ne a PAT</t>
  </si>
  <si>
    <t xml:space="preserve">liquidazione</t>
  </si>
  <si>
    <t xml:space="preserve">NB: 3 livelli di percentuali possibili 10%; 15%; 20%</t>
  </si>
  <si>
    <t xml:space="preserve">sottoscrizione mutuo</t>
  </si>
  <si>
    <t xml:space="preserve">(importo contributo pari a : 10%-15%-20% * 200.000)</t>
  </si>
  <si>
    <t xml:space="preserve">Interventi</t>
  </si>
  <si>
    <t xml:space="preserve">Ristrutturazione di primo livello</t>
  </si>
  <si>
    <t xml:space="preserve">Ristrutturazione di secondo livello e riqualif.ne energetica</t>
  </si>
  <si>
    <t xml:space="preserve">DURATA 10 anni</t>
  </si>
  <si>
    <t xml:space="preserve">nominale</t>
  </si>
  <si>
    <t xml:space="preserve">attualizzazione</t>
  </si>
  <si>
    <t xml:space="preserve">maggiorazioni</t>
  </si>
  <si>
    <t xml:space="preserve">Delibera assemblea all'unanimità o contratto EPC o classe B+/C+</t>
  </si>
  <si>
    <t xml:space="preserve">SIMULAZIONE TASSO</t>
  </si>
  <si>
    <t xml:space="preserve">SIMULAZIONE TASSO - "CAP"</t>
  </si>
  <si>
    <t xml:space="preserve">tasso</t>
  </si>
  <si>
    <t xml:space="preserve">% su mutuo</t>
  </si>
  <si>
    <t xml:space="preserve">interessi mutuo</t>
  </si>
  <si>
    <t xml:space="preserve">Interessi di premmortamento</t>
  </si>
  <si>
    <t xml:space="preserve">ipotesi</t>
  </si>
  <si>
    <t xml:space="preserve">nessun prefinanziamento</t>
  </si>
  <si>
    <t xml:space="preserve">La PAT ha concesso:</t>
  </si>
  <si>
    <t xml:space="preserve">Contributo su interessi attualizzati</t>
  </si>
  <si>
    <t xml:space="preserve">Contributo complessivo</t>
  </si>
  <si>
    <t xml:space="preserve">Quota a carico condomini</t>
  </si>
  <si>
    <t xml:space="preserve">residuo PAT</t>
  </si>
  <si>
    <t xml:space="preserve">contributo</t>
  </si>
  <si>
    <t xml:space="preserve">Rata singolo condomino</t>
  </si>
  <si>
    <t xml:space="preserve">con quota interessi</t>
  </si>
  <si>
    <t xml:space="preserve">CALCOLO SUPERFICIE ALLOGGIO</t>
  </si>
  <si>
    <t xml:space="preserve">ALLOGGIO "TIPO" 2 STANZE LETTO</t>
  </si>
  <si>
    <t xml:space="preserve">dati analitici</t>
  </si>
  <si>
    <t xml:space="preserve">COMPOSIZIONE</t>
  </si>
  <si>
    <t xml:space="preserve">SUPERFICIE</t>
  </si>
  <si>
    <t xml:space="preserve">pareti esterne</t>
  </si>
  <si>
    <t xml:space="preserve">soggiorno-cucina</t>
  </si>
  <si>
    <t xml:space="preserve">ml</t>
  </si>
  <si>
    <t xml:space="preserve">stanza</t>
  </si>
  <si>
    <t xml:space="preserve">largh. Media</t>
  </si>
  <si>
    <t xml:space="preserve">superficie</t>
  </si>
  <si>
    <t xml:space="preserve">bagni (n. 2)</t>
  </si>
  <si>
    <t xml:space="preserve">ingresso/corridoi</t>
  </si>
  <si>
    <t xml:space="preserve">tramezze</t>
  </si>
  <si>
    <t xml:space="preserve">ripostiglio</t>
  </si>
  <si>
    <t xml:space="preserve">SUP. NETTA (Calpestabile)</t>
  </si>
  <si>
    <t xml:space="preserve">Pareti esterne</t>
  </si>
  <si>
    <t xml:space="preserve">Tramezze interne</t>
  </si>
  <si>
    <t xml:space="preserve">SUP. LORDA (SUL)</t>
  </si>
  <si>
    <t xml:space="preserve">INFISSI / ipotesi costo iva compresa</t>
  </si>
  <si>
    <t xml:space="preserve">mq</t>
  </si>
  <si>
    <t xml:space="preserve">€/mq</t>
  </si>
  <si>
    <t xml:space="preserve">portoncino ingresso</t>
  </si>
  <si>
    <t xml:space="preserve">portafinestra</t>
  </si>
  <si>
    <t xml:space="preserve">finestre</t>
  </si>
  <si>
    <t xml:space="preserve">tecnico</t>
  </si>
  <si>
    <t xml:space="preserve">varie</t>
  </si>
  <si>
    <t xml:space="preserve">costo complessivo</t>
  </si>
  <si>
    <t xml:space="preserve">SUPERFICIE COMMERCIALE</t>
  </si>
  <si>
    <t xml:space="preserve">DESCRIZIONE</t>
  </si>
  <si>
    <t xml:space="preserve">Ponderazione</t>
  </si>
  <si>
    <t xml:space="preserve">TOTALE</t>
  </si>
  <si>
    <t xml:space="preserve">ALLOGGIO (SUL)</t>
  </si>
  <si>
    <t xml:space="preserve">POGGIOLI</t>
  </si>
  <si>
    <t xml:space="preserve">VANI TECNICI/CANTINA</t>
  </si>
  <si>
    <t xml:space="preserve">GIARDINI USO ESCLUSIVO</t>
  </si>
  <si>
    <t xml:space="preserve">Arrotondamenti</t>
  </si>
  <si>
    <t xml:space="preserve">SUP. COMMERCIALE ALLOGGIO</t>
  </si>
  <si>
    <t xml:space="preserve">GARAGE</t>
  </si>
  <si>
    <t xml:space="preserve">SUP. COMMERCIALE TOTALE</t>
  </si>
  <si>
    <t xml:space="preserve">CONDOMINIO 20 UNITA'</t>
  </si>
  <si>
    <t xml:space="preserve">Miglioramento %</t>
  </si>
  <si>
    <t xml:space="preserve">Cappotto</t>
  </si>
  <si>
    <t xml:space="preserve">Infissi</t>
  </si>
  <si>
    <t xml:space="preserve">Caldaia con v.t.</t>
  </si>
  <si>
    <t xml:space="preserve">fino a</t>
  </si>
  <si>
    <t xml:space="preserve">isolamento</t>
  </si>
  <si>
    <t xml:space="preserve">Copertura</t>
  </si>
  <si>
    <t xml:space="preserve">caldaia+solare termico</t>
  </si>
  <si>
    <t xml:space="preserve">Solare termico</t>
  </si>
</sst>
</file>

<file path=xl/styles.xml><?xml version="1.0" encoding="utf-8"?>
<styleSheet xmlns="http://schemas.openxmlformats.org/spreadsheetml/2006/main">
  <numFmts count="23">
    <numFmt numFmtId="164" formatCode="General"/>
    <numFmt numFmtId="165" formatCode="\ #,##0.00\ ;\-#,##0.00\ ;\-00\ ;\ @\ "/>
    <numFmt numFmtId="166" formatCode="@"/>
    <numFmt numFmtId="167" formatCode="#,##0.00\ ;#,##0.00\ ;\-#\ ;@\ "/>
    <numFmt numFmtId="168" formatCode="0\ ;0\ ;\-#\ ;@\ "/>
    <numFmt numFmtId="169" formatCode="&quot;€ &quot;#,##0;[RED]&quot;-€ &quot;#,##0"/>
    <numFmt numFmtId="170" formatCode="0\ ;[RED]\-0\ "/>
    <numFmt numFmtId="171" formatCode="0%"/>
    <numFmt numFmtId="172" formatCode="#,##0"/>
    <numFmt numFmtId="173" formatCode="&quot;€ &quot;#,##0"/>
    <numFmt numFmtId="174" formatCode="#,##0.00\ [$€-410]\ ;#,##0.00\ [$€-410]\ ;\-#\ [$€-410]\ ;@\ "/>
    <numFmt numFmtId="175" formatCode="General"/>
    <numFmt numFmtId="176" formatCode="[$€-410]#,##0.00\ ;\-[$€-410]#,##0.00\ ;[$€-410]\-#\ ;@\ "/>
    <numFmt numFmtId="177" formatCode="0.00"/>
    <numFmt numFmtId="178" formatCode="0.0"/>
    <numFmt numFmtId="179" formatCode="0.00%"/>
    <numFmt numFmtId="180" formatCode="0.0%"/>
    <numFmt numFmtId="181" formatCode="[$-410]MMM\-YY"/>
    <numFmt numFmtId="182" formatCode="\ 0\ ;\-0\ ;\-00\ ;\ @\ "/>
    <numFmt numFmtId="183" formatCode="#,##0.00"/>
    <numFmt numFmtId="184" formatCode="&quot;€ &quot;#,##0.00;[RED]&quot;-€ &quot;#,##0.00"/>
    <numFmt numFmtId="185" formatCode="#,##0.0\ ;#,##0.0\ ;\-#\ ;@\ "/>
    <numFmt numFmtId="186" formatCode="0"/>
  </numFmts>
  <fonts count="105">
    <font>
      <sz val="11"/>
      <color rgb="FF000000"/>
      <name val="Calibri"/>
      <family val="0"/>
    </font>
    <font>
      <sz val="10"/>
      <name val="Arial"/>
      <family val="0"/>
    </font>
    <font>
      <sz val="10"/>
      <name val="Arial"/>
      <family val="0"/>
    </font>
    <font>
      <sz val="10"/>
      <name val="Arial"/>
      <family val="0"/>
    </font>
    <font>
      <b val="true"/>
      <sz val="24"/>
      <color rgb="FF000000"/>
      <name val="Calibri"/>
      <family val="0"/>
    </font>
    <font>
      <sz val="18"/>
      <color rgb="FF000000"/>
      <name val="Calibri"/>
      <family val="0"/>
    </font>
    <font>
      <sz val="12"/>
      <color rgb="FF000000"/>
      <name val="Calibri"/>
      <family val="0"/>
    </font>
    <font>
      <sz val="10"/>
      <color rgb="FF333333"/>
      <name val="Calibri"/>
      <family val="0"/>
    </font>
    <font>
      <i val="true"/>
      <sz val="10"/>
      <color rgb="FF808080"/>
      <name val="Calibri"/>
      <family val="0"/>
    </font>
    <font>
      <u val="single"/>
      <sz val="10"/>
      <color rgb="FF0000EE"/>
      <name val="Calibri"/>
      <family val="0"/>
    </font>
    <font>
      <sz val="10"/>
      <color rgb="FF006600"/>
      <name val="Calibri"/>
      <family val="0"/>
    </font>
    <font>
      <sz val="10"/>
      <color rgb="FF996600"/>
      <name val="Calibri"/>
      <family val="0"/>
    </font>
    <font>
      <sz val="10"/>
      <color rgb="FFCC0000"/>
      <name val="Calibri"/>
      <family val="0"/>
    </font>
    <font>
      <b val="true"/>
      <sz val="10"/>
      <color rgb="FFFFFFFF"/>
      <name val="Calibri"/>
      <family val="0"/>
    </font>
    <font>
      <b val="true"/>
      <sz val="10"/>
      <color rgb="FF000000"/>
      <name val="Calibri"/>
      <family val="0"/>
    </font>
    <font>
      <sz val="10"/>
      <color rgb="FFFFFFFF"/>
      <name val="Calibri"/>
      <family val="0"/>
    </font>
    <font>
      <sz val="11"/>
      <color rgb="FFFFFFFF"/>
      <name val="Calibri"/>
      <family val="0"/>
    </font>
    <font>
      <b val="true"/>
      <sz val="11"/>
      <color rgb="FFE46C0A"/>
      <name val="Calibri"/>
      <family val="0"/>
    </font>
    <font>
      <sz val="11"/>
      <color rgb="FFE46C0A"/>
      <name val="Calibri"/>
      <family val="0"/>
    </font>
    <font>
      <b val="true"/>
      <sz val="11"/>
      <color rgb="FFFFFFFF"/>
      <name val="Calibri"/>
      <family val="0"/>
    </font>
    <font>
      <sz val="11"/>
      <color rgb="FF376092"/>
      <name val="Calibri"/>
      <family val="0"/>
    </font>
    <font>
      <b val="true"/>
      <i val="true"/>
      <sz val="16"/>
      <color rgb="FF000000"/>
      <name val="Calibri"/>
      <family val="0"/>
    </font>
    <font>
      <sz val="11"/>
      <color rgb="FF993300"/>
      <name val="Calibri"/>
      <family val="0"/>
    </font>
    <font>
      <b val="true"/>
      <sz val="11"/>
      <color rgb="FF595959"/>
      <name val="Calibri"/>
      <family val="0"/>
    </font>
    <font>
      <b val="true"/>
      <i val="true"/>
      <u val="single"/>
      <sz val="11"/>
      <color rgb="FF000000"/>
      <name val="Calibri"/>
      <family val="0"/>
    </font>
    <font>
      <sz val="11"/>
      <color rgb="FFFF0000"/>
      <name val="Calibri"/>
      <family val="0"/>
    </font>
    <font>
      <i val="true"/>
      <sz val="11"/>
      <color rgb="FF969696"/>
      <name val="Calibri"/>
      <family val="0"/>
    </font>
    <font>
      <sz val="18"/>
      <color rgb="FF376092"/>
      <name val="Calibri Light"/>
      <family val="0"/>
    </font>
    <font>
      <b val="true"/>
      <sz val="15"/>
      <color rgb="FF376092"/>
      <name val="Calibri"/>
      <family val="0"/>
    </font>
    <font>
      <b val="true"/>
      <sz val="13"/>
      <color rgb="FF376092"/>
      <name val="Calibri"/>
      <family val="0"/>
    </font>
    <font>
      <b val="true"/>
      <sz val="11"/>
      <color rgb="FF376092"/>
      <name val="Calibri"/>
      <family val="0"/>
    </font>
    <font>
      <b val="true"/>
      <sz val="11"/>
      <color rgb="FF000000"/>
      <name val="Calibri"/>
      <family val="0"/>
    </font>
    <font>
      <sz val="11"/>
      <color rgb="FF800080"/>
      <name val="Calibri"/>
      <family val="0"/>
    </font>
    <font>
      <sz val="11"/>
      <color rgb="FF008000"/>
      <name val="Calibri"/>
      <family val="0"/>
    </font>
    <font>
      <sz val="14"/>
      <color rgb="FF000000"/>
      <name val="Calibri"/>
      <family val="2"/>
    </font>
    <font>
      <b val="true"/>
      <sz val="14"/>
      <color rgb="FF000000"/>
      <name val="Calibri"/>
      <family val="2"/>
    </font>
    <font>
      <b val="true"/>
      <sz val="36"/>
      <color rgb="FF000000"/>
      <name val="Calibri"/>
      <family val="2"/>
    </font>
    <font>
      <b val="true"/>
      <sz val="20"/>
      <color rgb="FF000000"/>
      <name val="Calibri"/>
      <family val="0"/>
    </font>
    <font>
      <b val="true"/>
      <sz val="22"/>
      <color rgb="FF000000"/>
      <name val="Calibri"/>
      <family val="0"/>
    </font>
    <font>
      <b val="true"/>
      <sz val="8"/>
      <color rgb="FFFF0000"/>
      <name val="Calibri"/>
      <family val="0"/>
    </font>
    <font>
      <b val="true"/>
      <sz val="8"/>
      <color rgb="FF000000"/>
      <name val="Calibri"/>
      <family val="0"/>
    </font>
    <font>
      <b val="true"/>
      <sz val="11"/>
      <color rgb="FF99CC00"/>
      <name val="Calibri"/>
      <family val="0"/>
    </font>
    <font>
      <sz val="10"/>
      <color rgb="FF000000"/>
      <name val="Calibri"/>
      <family val="0"/>
    </font>
    <font>
      <b val="true"/>
      <sz val="9"/>
      <color rgb="FF0066CC"/>
      <name val="Calibri"/>
      <family val="0"/>
    </font>
    <font>
      <sz val="16"/>
      <color rgb="FFFF0000"/>
      <name val="Calibri"/>
      <family val="0"/>
    </font>
    <font>
      <sz val="9"/>
      <color rgb="FF000000"/>
      <name val="Calibri"/>
      <family val="0"/>
    </font>
    <font>
      <b val="true"/>
      <sz val="10"/>
      <color rgb="FF0066CC"/>
      <name val="Calibri"/>
      <family val="0"/>
    </font>
    <font>
      <b val="true"/>
      <sz val="12"/>
      <color rgb="FFFFFFFF"/>
      <name val="Calibri"/>
      <family val="0"/>
    </font>
    <font>
      <b val="true"/>
      <sz val="11"/>
      <color rgb="FFFF3333"/>
      <name val="Calibri"/>
      <family val="0"/>
    </font>
    <font>
      <b val="true"/>
      <sz val="11"/>
      <color rgb="FF669900"/>
      <name val="Calibri"/>
      <family val="0"/>
    </font>
    <font>
      <sz val="20"/>
      <color rgb="FF000000"/>
      <name val="Calibri"/>
      <family val="0"/>
    </font>
    <font>
      <b val="true"/>
      <sz val="10"/>
      <color rgb="FF669900"/>
      <name val="Calibri"/>
      <family val="0"/>
    </font>
    <font>
      <sz val="8"/>
      <color rgb="FFFF0000"/>
      <name val="Calibri"/>
      <family val="0"/>
    </font>
    <font>
      <b val="true"/>
      <sz val="10"/>
      <color rgb="FFFF3333"/>
      <name val="Calibri"/>
      <family val="0"/>
    </font>
    <font>
      <sz val="8"/>
      <color rgb="FF000000"/>
      <name val="Calibri"/>
      <family val="0"/>
    </font>
    <font>
      <b val="true"/>
      <sz val="11"/>
      <color rgb="FFFF0000"/>
      <name val="Calibri"/>
      <family val="0"/>
    </font>
    <font>
      <sz val="14"/>
      <color rgb="FFFF0000"/>
      <name val="Calibri"/>
      <family val="0"/>
    </font>
    <font>
      <sz val="13"/>
      <color rgb="FFFF0000"/>
      <name val="Calibri"/>
      <family val="0"/>
    </font>
    <font>
      <b val="true"/>
      <i val="true"/>
      <sz val="11"/>
      <color rgb="FF993300"/>
      <name val="Calibri"/>
      <family val="0"/>
    </font>
    <font>
      <b val="true"/>
      <sz val="11"/>
      <color rgb="FF993300"/>
      <name val="Calibri"/>
      <family val="0"/>
    </font>
    <font>
      <b val="true"/>
      <sz val="10"/>
      <color rgb="FFE46C0A"/>
      <name val="Calibri"/>
      <family val="0"/>
    </font>
    <font>
      <sz val="9"/>
      <color rgb="FF000000"/>
      <name val="Calibri"/>
      <family val="2"/>
    </font>
    <font>
      <b val="true"/>
      <sz val="12"/>
      <color rgb="FF000000"/>
      <name val="Calibri"/>
      <family val="2"/>
    </font>
    <font>
      <sz val="8"/>
      <color rgb="FF000000"/>
      <name val="Calibri"/>
      <family val="2"/>
    </font>
    <font>
      <sz val="9"/>
      <color rgb="FF000000"/>
      <name val="Arial"/>
      <family val="2"/>
    </font>
    <font>
      <sz val="9"/>
      <color rgb="FF595959"/>
      <name val="Calibri"/>
      <family val="2"/>
    </font>
    <font>
      <b val="true"/>
      <sz val="16"/>
      <color rgb="FFFFFFFF"/>
      <name val="Calibri"/>
      <family val="0"/>
    </font>
    <font>
      <b val="true"/>
      <i val="true"/>
      <sz val="11"/>
      <color rgb="FF000000"/>
      <name val="Calibri"/>
      <family val="0"/>
    </font>
    <font>
      <b val="true"/>
      <sz val="12"/>
      <color rgb="FF000000"/>
      <name val="Calibri"/>
      <family val="0"/>
    </font>
    <font>
      <sz val="14"/>
      <color rgb="FF000000"/>
      <name val="Calibri"/>
      <family val="0"/>
    </font>
    <font>
      <b val="true"/>
      <sz val="14"/>
      <color rgb="FF000000"/>
      <name val="Calibri"/>
      <family val="0"/>
    </font>
    <font>
      <b val="true"/>
      <sz val="14"/>
      <color rgb="FFFF3333"/>
      <name val="Calibri"/>
      <family val="0"/>
    </font>
    <font>
      <b val="true"/>
      <sz val="14"/>
      <color rgb="FF669900"/>
      <name val="Calibri"/>
      <family val="0"/>
    </font>
    <font>
      <b val="true"/>
      <sz val="14"/>
      <color rgb="FF0066CC"/>
      <name val="Calibri"/>
      <family val="0"/>
    </font>
    <font>
      <b val="true"/>
      <sz val="16"/>
      <color rgb="FF000000"/>
      <name val="Calibri"/>
      <family val="0"/>
    </font>
    <font>
      <sz val="16"/>
      <color rgb="FF000000"/>
      <name val="Calibri"/>
      <family val="0"/>
    </font>
    <font>
      <sz val="11"/>
      <color rgb="FF800000"/>
      <name val="Calibri"/>
      <family val="0"/>
    </font>
    <font>
      <b val="true"/>
      <strike val="true"/>
      <sz val="11"/>
      <color rgb="FF000000"/>
      <name val="Calibri"/>
      <family val="0"/>
    </font>
    <font>
      <strike val="true"/>
      <sz val="10"/>
      <color rgb="FF000000"/>
      <name val="Calibri"/>
      <family val="0"/>
    </font>
    <font>
      <strike val="true"/>
      <sz val="11"/>
      <color rgb="FF000000"/>
      <name val="Calibri"/>
      <family val="0"/>
    </font>
    <font>
      <b val="true"/>
      <sz val="11"/>
      <color rgb="FF000000"/>
      <name val="Calibri"/>
      <family val="2"/>
    </font>
    <font>
      <sz val="6"/>
      <color rgb="FF000000"/>
      <name val="Calibri"/>
      <family val="0"/>
    </font>
    <font>
      <b val="true"/>
      <i val="true"/>
      <u val="single"/>
      <sz val="8"/>
      <color rgb="FF000000"/>
      <name val="Calibri"/>
      <family val="0"/>
    </font>
    <font>
      <i val="true"/>
      <sz val="8"/>
      <color rgb="FF000000"/>
      <name val="Calibri"/>
      <family val="0"/>
    </font>
    <font>
      <b val="true"/>
      <i val="true"/>
      <sz val="8"/>
      <color rgb="FFFF0000"/>
      <name val="Calibri"/>
      <family val="0"/>
    </font>
    <font>
      <b val="true"/>
      <i val="true"/>
      <sz val="8"/>
      <color rgb="FF000000"/>
      <name val="Calibri"/>
      <family val="0"/>
    </font>
    <font>
      <sz val="11"/>
      <color rgb="FF00B050"/>
      <name val="Calibri"/>
      <family val="0"/>
    </font>
    <font>
      <i val="true"/>
      <sz val="6"/>
      <color rgb="FF000000"/>
      <name val="Cambria"/>
      <family val="1"/>
    </font>
    <font>
      <i val="true"/>
      <sz val="6"/>
      <color rgb="FF000000"/>
      <name val="Calibri"/>
      <family val="0"/>
    </font>
    <font>
      <b val="true"/>
      <u val="single"/>
      <sz val="11"/>
      <color rgb="FF376092"/>
      <name val="Calibri"/>
      <family val="0"/>
    </font>
    <font>
      <sz val="8"/>
      <color rgb="FFFFFFFF"/>
      <name val="Calibri"/>
      <family val="0"/>
    </font>
    <font>
      <b val="true"/>
      <sz val="9"/>
      <color rgb="FF000000"/>
      <name val="Calibri"/>
      <family val="0"/>
    </font>
    <font>
      <b val="true"/>
      <sz val="10"/>
      <color rgb="FF000000"/>
      <name val="Arial"/>
      <family val="0"/>
    </font>
    <font>
      <sz val="10"/>
      <color rgb="FF000000"/>
      <name val="Arial"/>
      <family val="0"/>
    </font>
    <font>
      <b val="true"/>
      <sz val="10"/>
      <color rgb="FFFF0000"/>
      <name val="Arial"/>
      <family val="0"/>
    </font>
    <font>
      <sz val="9"/>
      <color rgb="FF000000"/>
      <name val="Arial"/>
      <family val="0"/>
    </font>
    <font>
      <i val="true"/>
      <sz val="10"/>
      <color rgb="FF000000"/>
      <name val="Arial"/>
      <family val="0"/>
    </font>
    <font>
      <b val="true"/>
      <i val="true"/>
      <sz val="10"/>
      <color rgb="FF000000"/>
      <name val="Arial"/>
      <family val="0"/>
    </font>
    <font>
      <b val="true"/>
      <sz val="8"/>
      <color rgb="FF222222"/>
      <name val="Arial"/>
      <family val="0"/>
    </font>
    <font>
      <sz val="8"/>
      <color rgb="FF222222"/>
      <name val="Arial"/>
      <family val="0"/>
    </font>
    <font>
      <b val="true"/>
      <sz val="12"/>
      <color rgb="FFFF0000"/>
      <name val="Calibri"/>
      <family val="2"/>
    </font>
    <font>
      <sz val="12"/>
      <color rgb="FF000000"/>
      <name val="Times New Roman"/>
      <family val="1"/>
    </font>
    <font>
      <sz val="12"/>
      <color rgb="FF000000"/>
      <name val="Calibri"/>
      <family val="2"/>
    </font>
    <font>
      <sz val="10"/>
      <color rgb="FF000000"/>
      <name val="Calibri"/>
      <family val="2"/>
    </font>
    <font>
      <b val="true"/>
      <sz val="18"/>
      <color rgb="FFFF0000"/>
      <name val="Calibri"/>
      <family val="2"/>
    </font>
  </fonts>
  <fills count="30">
    <fill>
      <patternFill patternType="none"/>
    </fill>
    <fill>
      <patternFill patternType="gray125"/>
    </fill>
    <fill>
      <patternFill patternType="solid">
        <fgColor rgb="FFFFFFCC"/>
        <bgColor rgb="FFFFF2CC"/>
      </patternFill>
    </fill>
    <fill>
      <patternFill patternType="solid">
        <fgColor rgb="FFCCFFCC"/>
        <bgColor rgb="FFE2EFDA"/>
      </patternFill>
    </fill>
    <fill>
      <patternFill patternType="solid">
        <fgColor rgb="FFFFCCCC"/>
        <bgColor rgb="FFE6B9B8"/>
      </patternFill>
    </fill>
    <fill>
      <patternFill patternType="solid">
        <fgColor rgb="FFCC0000"/>
        <bgColor rgb="FFFF0000"/>
      </patternFill>
    </fill>
    <fill>
      <patternFill patternType="solid">
        <fgColor rgb="FF000000"/>
        <bgColor rgb="FF222222"/>
      </patternFill>
    </fill>
    <fill>
      <patternFill patternType="solid">
        <fgColor rgb="FF808080"/>
        <bgColor rgb="FF969696"/>
      </patternFill>
    </fill>
    <fill>
      <patternFill patternType="solid">
        <fgColor rgb="FFDDDDDD"/>
        <bgColor rgb="FFD9D9D9"/>
      </patternFill>
    </fill>
    <fill>
      <patternFill patternType="solid">
        <fgColor rgb="FFDCE6F2"/>
        <bgColor rgb="FFDDDDDD"/>
      </patternFill>
    </fill>
    <fill>
      <patternFill patternType="solid">
        <fgColor rgb="FFFDEADA"/>
        <bgColor rgb="FFFFF2CC"/>
      </patternFill>
    </fill>
    <fill>
      <patternFill patternType="solid">
        <fgColor rgb="FFEEEEEE"/>
        <bgColor rgb="FFF2F2F2"/>
      </patternFill>
    </fill>
    <fill>
      <patternFill patternType="solid">
        <fgColor rgb="FFEBF1DE"/>
        <bgColor rgb="FFEEECE1"/>
      </patternFill>
    </fill>
    <fill>
      <patternFill patternType="solid">
        <fgColor rgb="FFD9D9D9"/>
        <bgColor rgb="FFDDDDDD"/>
      </patternFill>
    </fill>
    <fill>
      <patternFill patternType="solid">
        <fgColor rgb="FFFF9966"/>
        <bgColor rgb="FFFF99CC"/>
      </patternFill>
    </fill>
    <fill>
      <patternFill patternType="solid">
        <fgColor rgb="FFD7E4BD"/>
        <bgColor rgb="FFDDDDDD"/>
      </patternFill>
    </fill>
    <fill>
      <patternFill patternType="solid">
        <fgColor rgb="FF4F81BD"/>
        <bgColor rgb="FF376092"/>
      </patternFill>
    </fill>
    <fill>
      <patternFill patternType="solid">
        <fgColor rgb="FFB3B3B3"/>
        <bgColor rgb="FFE6B9B8"/>
      </patternFill>
    </fill>
    <fill>
      <patternFill patternType="solid">
        <fgColor rgb="FFE46C0A"/>
        <bgColor rgb="FF996600"/>
      </patternFill>
    </fill>
    <fill>
      <patternFill patternType="solid">
        <fgColor rgb="FFFFC000"/>
        <bgColor rgb="FFFFCC00"/>
      </patternFill>
    </fill>
    <fill>
      <patternFill patternType="solid">
        <fgColor rgb="FFFF99CC"/>
        <bgColor rgb="FFE6B9B8"/>
      </patternFill>
    </fill>
    <fill>
      <patternFill patternType="solid">
        <fgColor rgb="FFFFCC00"/>
        <bgColor rgb="FFFFC000"/>
      </patternFill>
    </fill>
    <fill>
      <patternFill patternType="solid">
        <fgColor rgb="FFFFFFFF"/>
        <bgColor rgb="FFF2F2F2"/>
      </patternFill>
    </fill>
    <fill>
      <patternFill patternType="solid">
        <fgColor rgb="FF376092"/>
        <bgColor rgb="FF595959"/>
      </patternFill>
    </fill>
    <fill>
      <patternFill patternType="solid">
        <fgColor rgb="FFE2EFDA"/>
        <bgColor rgb="FFEBF1DE"/>
      </patternFill>
    </fill>
    <fill>
      <patternFill patternType="solid">
        <fgColor rgb="FFF2F2F2"/>
        <bgColor rgb="FFEEEEEE"/>
      </patternFill>
    </fill>
    <fill>
      <patternFill patternType="solid">
        <fgColor rgb="FFFFF2CC"/>
        <bgColor rgb="FFFDEADA"/>
      </patternFill>
    </fill>
    <fill>
      <patternFill patternType="solid">
        <fgColor rgb="FFEEECE1"/>
        <bgColor rgb="FFEBF1DE"/>
      </patternFill>
    </fill>
    <fill>
      <patternFill patternType="solid">
        <fgColor rgb="FFFFFF00"/>
        <bgColor rgb="FFFFCC00"/>
      </patternFill>
    </fill>
    <fill>
      <patternFill patternType="solid">
        <fgColor rgb="FFE6B9B8"/>
        <bgColor rgb="FFFFCCCC"/>
      </patternFill>
    </fill>
  </fills>
  <borders count="38">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hair">
        <color rgb="FF969696"/>
      </left>
      <right style="hair">
        <color rgb="FF969696"/>
      </right>
      <top style="hair">
        <color rgb="FF969696"/>
      </top>
      <bottom style="hair">
        <color rgb="FF969696"/>
      </bottom>
      <diagonal/>
    </border>
    <border diagonalUp="false" diagonalDown="false">
      <left/>
      <right/>
      <top/>
      <bottom style="hair"/>
      <diagonal/>
    </border>
    <border diagonalUp="false" diagonalDown="false">
      <left style="hair"/>
      <right style="hair"/>
      <top style="hair"/>
      <bottom style="hair"/>
      <diagonal/>
    </border>
    <border diagonalUp="false" diagonalDown="false">
      <left style="hair">
        <color rgb="FFB3B3B3"/>
      </left>
      <right style="hair">
        <color rgb="FFB3B3B3"/>
      </right>
      <top style="hair">
        <color rgb="FFB3B3B3"/>
      </top>
      <bottom style="hair">
        <color rgb="FFB3B3B3"/>
      </bottom>
      <diagonal/>
    </border>
    <border diagonalUp="false" diagonalDown="false">
      <left style="hair">
        <color rgb="FF595959"/>
      </left>
      <right style="hair">
        <color rgb="FF595959"/>
      </right>
      <top style="hair">
        <color rgb="FF595959"/>
      </top>
      <bottom style="hair">
        <color rgb="FF595959"/>
      </bottom>
      <diagonal/>
    </border>
    <border diagonalUp="false" diagonalDown="false">
      <left/>
      <right/>
      <top/>
      <bottom style="medium">
        <color rgb="FF4F81BD"/>
      </bottom>
      <diagonal/>
    </border>
    <border diagonalUp="false" diagonalDown="false">
      <left/>
      <right/>
      <top/>
      <bottom style="medium">
        <color rgb="FFDCE6F2"/>
      </bottom>
      <diagonal/>
    </border>
    <border diagonalUp="false" diagonalDown="false">
      <left/>
      <right/>
      <top/>
      <bottom style="hair">
        <color rgb="FFDCE6F2"/>
      </bottom>
      <diagonal/>
    </border>
    <border diagonalUp="false" diagonalDown="false">
      <left/>
      <right/>
      <top style="hair">
        <color rgb="FF4F81BD"/>
      </top>
      <bottom style="hair"/>
      <diagonal/>
    </border>
    <border diagonalUp="false" diagonalDown="false">
      <left/>
      <right/>
      <top style="hair"/>
      <bottom style="hair"/>
      <diagonal/>
    </border>
    <border diagonalUp="false" diagonalDown="false">
      <left/>
      <right/>
      <top style="hair"/>
      <bottom/>
      <diagonal/>
    </border>
    <border diagonalUp="false" diagonalDown="false">
      <left style="hair"/>
      <right/>
      <top style="hair"/>
      <bottom/>
      <diagonal/>
    </border>
    <border diagonalUp="false" diagonalDown="false">
      <left/>
      <right style="hair"/>
      <top style="hair"/>
      <bottom/>
      <diagonal/>
    </border>
    <border diagonalUp="false" diagonalDown="false">
      <left style="hair"/>
      <right/>
      <top/>
      <bottom style="hair"/>
      <diagonal/>
    </border>
    <border diagonalUp="false" diagonalDown="false">
      <left style="hair"/>
      <right/>
      <top/>
      <bottom/>
      <diagonal/>
    </border>
    <border diagonalUp="false" diagonalDown="false">
      <left/>
      <right style="hair"/>
      <top/>
      <bottom/>
      <diagonal/>
    </border>
    <border diagonalUp="false" diagonalDown="false">
      <left/>
      <right style="hair"/>
      <top/>
      <bottom style="hair"/>
      <diagonal/>
    </border>
    <border diagonalUp="false" diagonalDown="false">
      <left/>
      <right/>
      <top/>
      <bottom style="medium"/>
      <diagonal/>
    </border>
    <border diagonalUp="false" diagonalDown="false">
      <left style="medium"/>
      <right/>
      <top style="medium"/>
      <bottom/>
      <diagonal/>
    </border>
    <border diagonalUp="false" diagonalDown="false">
      <left style="thin"/>
      <right style="thin"/>
      <top/>
      <bottom/>
      <diagonal/>
    </border>
    <border diagonalUp="false" diagonalDown="false">
      <left/>
      <right style="medium"/>
      <top style="medium"/>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right/>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style="medium"/>
      <top/>
      <bottom style="medium"/>
      <diagonal/>
    </border>
    <border diagonalUp="false" diagonalDown="false">
      <left style="hair"/>
      <right style="hair"/>
      <top/>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hair"/>
      <right style="hair"/>
      <top style="hair"/>
      <bottom/>
      <diagonal/>
    </border>
  </borders>
  <cellStyleXfs count="8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71" fontId="0" fillId="0" borderId="0" applyFont="true" applyBorder="false" applyAlignment="true" applyProtection="false">
      <alignment horizontal="general" vertical="bottom" textRotation="0" wrapText="false" indent="0" shrinkToFit="false"/>
    </xf>
    <xf numFmtId="164" fontId="4" fillId="0" borderId="0" applyFont="true" applyBorder="false" applyAlignment="false" applyProtection="false"/>
    <xf numFmtId="164" fontId="5" fillId="0" borderId="0" applyFont="true" applyBorder="false" applyAlignment="false" applyProtection="false"/>
    <xf numFmtId="164" fontId="6" fillId="0" borderId="0" applyFont="true" applyBorder="false" applyAlignment="false" applyProtection="false"/>
    <xf numFmtId="164" fontId="0" fillId="0" borderId="0" applyFont="true" applyBorder="false" applyAlignment="false" applyProtection="false"/>
    <xf numFmtId="164" fontId="7" fillId="2" borderId="1" applyFont="true" applyBorder="true" applyAlignment="false" applyProtection="false"/>
    <xf numFmtId="164" fontId="8" fillId="0" borderId="0" applyFont="true" applyBorder="false" applyAlignment="false" applyProtection="false"/>
    <xf numFmtId="164" fontId="9" fillId="0" borderId="0" applyFont="true" applyBorder="false" applyAlignment="false" applyProtection="false"/>
    <xf numFmtId="164" fontId="0" fillId="0" borderId="0" applyFont="true" applyBorder="false" applyAlignment="false" applyProtection="false"/>
    <xf numFmtId="164" fontId="10" fillId="3" borderId="0" applyFont="true" applyBorder="false" applyAlignment="false" applyProtection="false"/>
    <xf numFmtId="164" fontId="11" fillId="2" borderId="0" applyFont="true" applyBorder="false" applyAlignment="false" applyProtection="false"/>
    <xf numFmtId="164" fontId="12" fillId="4" borderId="0" applyFont="true" applyBorder="false" applyAlignment="false" applyProtection="false"/>
    <xf numFmtId="164" fontId="12" fillId="0" borderId="0" applyFont="true" applyBorder="false" applyAlignment="false" applyProtection="false"/>
    <xf numFmtId="164" fontId="13" fillId="5" borderId="0" applyFont="true" applyBorder="false" applyAlignment="false" applyProtection="false"/>
    <xf numFmtId="164" fontId="14" fillId="0" borderId="0" applyFont="true" applyBorder="false" applyAlignment="false" applyProtection="false"/>
    <xf numFmtId="164" fontId="15" fillId="6" borderId="0" applyFont="true" applyBorder="false" applyAlignment="false" applyProtection="false"/>
    <xf numFmtId="164" fontId="15" fillId="7" borderId="0" applyFont="true" applyBorder="false" applyAlignment="false" applyProtection="false"/>
    <xf numFmtId="164" fontId="14" fillId="8" borderId="0" applyFont="true" applyBorder="false" applyAlignment="false" applyProtection="false"/>
    <xf numFmtId="164" fontId="0" fillId="9" borderId="0" applyFont="true" applyBorder="false" applyAlignment="true" applyProtection="false">
      <alignment horizontal="general" vertical="bottom" textRotation="0" wrapText="false" indent="0" shrinkToFit="false"/>
    </xf>
    <xf numFmtId="164" fontId="0" fillId="10" borderId="0" applyFont="true" applyBorder="false" applyAlignment="true" applyProtection="false">
      <alignment horizontal="general" vertical="bottom" textRotation="0" wrapText="false" indent="0" shrinkToFit="false"/>
    </xf>
    <xf numFmtId="164" fontId="0" fillId="11" borderId="0" applyFont="true" applyBorder="false" applyAlignment="true" applyProtection="false">
      <alignment horizontal="general" vertical="bottom" textRotation="0" wrapText="false" indent="0" shrinkToFit="false"/>
    </xf>
    <xf numFmtId="164" fontId="0" fillId="10" borderId="0" applyFont="true" applyBorder="false" applyAlignment="true" applyProtection="false">
      <alignment horizontal="general" vertical="bottom" textRotation="0" wrapText="false" indent="0" shrinkToFit="false"/>
    </xf>
    <xf numFmtId="164" fontId="0" fillId="9" borderId="0" applyFont="true" applyBorder="false" applyAlignment="true" applyProtection="false">
      <alignment horizontal="general" vertical="bottom" textRotation="0" wrapText="false" indent="0" shrinkToFit="false"/>
    </xf>
    <xf numFmtId="164" fontId="0" fillId="12" borderId="0" applyFont="true" applyBorder="false" applyAlignment="true" applyProtection="false">
      <alignment horizontal="general" vertical="bottom" textRotation="0" wrapText="false" indent="0" shrinkToFit="false"/>
    </xf>
    <xf numFmtId="164" fontId="0" fillId="9" borderId="0" applyFont="true" applyBorder="false" applyAlignment="true" applyProtection="false">
      <alignment horizontal="general" vertical="bottom" textRotation="0" wrapText="false" indent="0" shrinkToFit="false"/>
    </xf>
    <xf numFmtId="164" fontId="0" fillId="10" borderId="0" applyFont="true" applyBorder="false" applyAlignment="true" applyProtection="false">
      <alignment horizontal="general" vertical="bottom" textRotation="0" wrapText="false" indent="0" shrinkToFit="false"/>
    </xf>
    <xf numFmtId="164" fontId="0" fillId="13" borderId="0" applyFont="true" applyBorder="false" applyAlignment="true" applyProtection="false">
      <alignment horizontal="general" vertical="bottom" textRotation="0" wrapText="false" indent="0" shrinkToFit="false"/>
    </xf>
    <xf numFmtId="164" fontId="0" fillId="14" borderId="0" applyFont="true" applyBorder="false" applyAlignment="true" applyProtection="false">
      <alignment horizontal="general" vertical="bottom" textRotation="0" wrapText="false" indent="0" shrinkToFit="false"/>
    </xf>
    <xf numFmtId="164" fontId="0" fillId="9" borderId="0" applyFont="true" applyBorder="false" applyAlignment="true" applyProtection="false">
      <alignment horizontal="general" vertical="bottom" textRotation="0" wrapText="false" indent="0" shrinkToFit="false"/>
    </xf>
    <xf numFmtId="164" fontId="0" fillId="15" borderId="0" applyFont="true" applyBorder="false" applyAlignment="true" applyProtection="false">
      <alignment horizontal="general" vertical="bottom" textRotation="0" wrapText="false" indent="0" shrinkToFit="false"/>
    </xf>
    <xf numFmtId="164" fontId="16" fillId="9" borderId="0" applyFont="true" applyBorder="false" applyAlignment="true" applyProtection="false">
      <alignment horizontal="general" vertical="bottom" textRotation="0" wrapText="false" indent="0" shrinkToFit="false"/>
    </xf>
    <xf numFmtId="164" fontId="16" fillId="14" borderId="0" applyFont="true" applyBorder="false" applyAlignment="true" applyProtection="false">
      <alignment horizontal="general" vertical="bottom" textRotation="0" wrapText="false" indent="0" shrinkToFit="false"/>
    </xf>
    <xf numFmtId="164" fontId="16" fillId="13" borderId="0" applyFont="true" applyBorder="false" applyAlignment="true" applyProtection="false">
      <alignment horizontal="general" vertical="bottom" textRotation="0" wrapText="false" indent="0" shrinkToFit="false"/>
    </xf>
    <xf numFmtId="164" fontId="16" fillId="14" borderId="0" applyFont="true" applyBorder="false" applyAlignment="true" applyProtection="false">
      <alignment horizontal="general" vertical="bottom" textRotation="0" wrapText="false" indent="0" shrinkToFit="false"/>
    </xf>
    <xf numFmtId="164" fontId="16" fillId="16" borderId="0" applyFont="true" applyBorder="false" applyAlignment="true" applyProtection="false">
      <alignment horizontal="general" vertical="bottom" textRotation="0" wrapText="false" indent="0" shrinkToFit="false"/>
    </xf>
    <xf numFmtId="164" fontId="16" fillId="15" borderId="0" applyFont="true" applyBorder="false" applyAlignment="true" applyProtection="false">
      <alignment horizontal="general" vertical="bottom" textRotation="0" wrapText="false" indent="0" shrinkToFit="false"/>
    </xf>
    <xf numFmtId="164" fontId="17" fillId="11" borderId="2" applyFont="true" applyBorder="true" applyAlignment="true" applyProtection="false">
      <alignment horizontal="general" vertical="bottom" textRotation="0" wrapText="false" indent="0" shrinkToFit="false"/>
    </xf>
    <xf numFmtId="164" fontId="18" fillId="0" borderId="3" applyFont="true" applyBorder="true" applyAlignment="true" applyProtection="false">
      <alignment horizontal="general" vertical="bottom" textRotation="0" wrapText="false" indent="0" shrinkToFit="false"/>
    </xf>
    <xf numFmtId="164" fontId="19" fillId="17" borderId="4" applyFont="true" applyBorder="tru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16" fillId="16" borderId="0" applyFont="true" applyBorder="false" applyAlignment="true" applyProtection="false">
      <alignment horizontal="general" vertical="bottom" textRotation="0" wrapText="false" indent="0" shrinkToFit="false"/>
    </xf>
    <xf numFmtId="164" fontId="16" fillId="18" borderId="0" applyFont="true" applyBorder="false" applyAlignment="true" applyProtection="false">
      <alignment horizontal="general" vertical="bottom" textRotation="0" wrapText="false" indent="0" shrinkToFit="false"/>
    </xf>
    <xf numFmtId="164" fontId="16" fillId="17" borderId="0" applyFont="true" applyBorder="false" applyAlignment="true" applyProtection="false">
      <alignment horizontal="general" vertical="bottom" textRotation="0" wrapText="false" indent="0" shrinkToFit="false"/>
    </xf>
    <xf numFmtId="164" fontId="16" fillId="19" borderId="0" applyFont="true" applyBorder="false" applyAlignment="true" applyProtection="false">
      <alignment horizontal="general" vertical="bottom" textRotation="0" wrapText="false" indent="0" shrinkToFit="false"/>
    </xf>
    <xf numFmtId="164" fontId="16" fillId="16" borderId="0" applyFont="true" applyBorder="false" applyAlignment="true" applyProtection="false">
      <alignment horizontal="general" vertical="bottom" textRotation="0" wrapText="false" indent="0" shrinkToFit="false"/>
    </xf>
    <xf numFmtId="164" fontId="16" fillId="15" borderId="0" applyFont="true" applyBorder="false" applyAlignment="true" applyProtection="false">
      <alignment horizontal="general" vertical="bottom" textRotation="0" wrapText="false" indent="0" shrinkToFit="false"/>
    </xf>
    <xf numFmtId="164" fontId="20" fillId="14" borderId="2" applyFont="true" applyBorder="true" applyAlignment="true" applyProtection="false">
      <alignment horizontal="general" vertical="bottom" textRotation="0" wrapText="false" indent="0" shrinkToFit="false"/>
    </xf>
    <xf numFmtId="164" fontId="21" fillId="0" borderId="0" applyFont="true" applyBorder="false" applyAlignment="true" applyProtection="false">
      <alignment horizontal="center" vertical="bottom" textRotation="0" wrapText="false" indent="0" shrinkToFit="false"/>
    </xf>
    <xf numFmtId="164" fontId="21" fillId="0" borderId="0" applyFont="true" applyBorder="false" applyAlignment="true" applyProtection="false">
      <alignment horizontal="center" vertical="bottom" textRotation="90" wrapText="false" indent="0" shrinkToFit="false"/>
    </xf>
    <xf numFmtId="165" fontId="0" fillId="0" borderId="0" applyFont="true" applyBorder="false" applyAlignment="true" applyProtection="false">
      <alignment horizontal="general" vertical="bottom" textRotation="0" wrapText="false" indent="0" shrinkToFit="false"/>
    </xf>
    <xf numFmtId="164" fontId="22" fillId="14" borderId="0" applyFont="true" applyBorder="false" applyAlignment="true" applyProtection="false">
      <alignment horizontal="general" vertical="bottom" textRotation="0" wrapText="false" indent="0" shrinkToFit="false"/>
    </xf>
    <xf numFmtId="164" fontId="0" fillId="10" borderId="5" applyFont="true" applyBorder="true" applyAlignment="true" applyProtection="false">
      <alignment horizontal="general" vertical="bottom" textRotation="0" wrapText="false" indent="0" shrinkToFit="false"/>
    </xf>
    <xf numFmtId="164" fontId="23" fillId="11" borderId="6" applyFont="true" applyBorder="true" applyAlignment="true" applyProtection="false">
      <alignment horizontal="general" vertical="bottom" textRotation="0" wrapText="false" indent="0" shrinkToFit="false"/>
    </xf>
    <xf numFmtId="164" fontId="24" fillId="0" borderId="0" applyFont="true" applyBorder="false" applyAlignment="true" applyProtection="false">
      <alignment horizontal="general" vertical="bottom" textRotation="0" wrapText="false" indent="0" shrinkToFit="false"/>
    </xf>
    <xf numFmtId="164" fontId="24" fillId="0" borderId="0" applyFont="true" applyBorder="false" applyAlignment="true" applyProtection="false">
      <alignment horizontal="general" vertical="bottom" textRotation="0" wrapText="false" indent="0" shrinkToFit="false"/>
    </xf>
    <xf numFmtId="164" fontId="25" fillId="0" borderId="0" applyFont="true" applyBorder="false" applyAlignment="true" applyProtection="false">
      <alignment horizontal="general" vertical="bottom" textRotation="0" wrapText="false" indent="0" shrinkToFit="false"/>
    </xf>
    <xf numFmtId="164" fontId="26" fillId="0" borderId="0" applyFont="true" applyBorder="false" applyAlignment="true" applyProtection="false">
      <alignment horizontal="general" vertical="bottom" textRotation="0" wrapText="false" indent="0" shrinkToFit="false"/>
    </xf>
    <xf numFmtId="164" fontId="27" fillId="0" borderId="0" applyFont="true" applyBorder="false" applyAlignment="true" applyProtection="false">
      <alignment horizontal="general" vertical="bottom" textRotation="0" wrapText="false" indent="0" shrinkToFit="false"/>
    </xf>
    <xf numFmtId="164" fontId="28" fillId="0" borderId="7" applyFont="true" applyBorder="true" applyAlignment="true" applyProtection="false">
      <alignment horizontal="general" vertical="bottom" textRotation="0" wrapText="false" indent="0" shrinkToFit="false"/>
    </xf>
    <xf numFmtId="164" fontId="29" fillId="0" borderId="8" applyFont="true" applyBorder="true" applyAlignment="true" applyProtection="false">
      <alignment horizontal="general" vertical="bottom" textRotation="0" wrapText="false" indent="0" shrinkToFit="false"/>
    </xf>
    <xf numFmtId="164" fontId="30" fillId="0" borderId="9" applyFont="true" applyBorder="true" applyAlignment="true" applyProtection="false">
      <alignment horizontal="general" vertical="bottom" textRotation="0" wrapText="false" indent="0" shrinkToFit="false"/>
    </xf>
    <xf numFmtId="164" fontId="30" fillId="0" borderId="0" applyFont="true" applyBorder="false" applyAlignment="true" applyProtection="false">
      <alignment horizontal="general" vertical="bottom" textRotation="0" wrapText="false" indent="0" shrinkToFit="false"/>
    </xf>
    <xf numFmtId="164" fontId="31" fillId="0" borderId="10" applyFont="true" applyBorder="true" applyAlignment="true" applyProtection="false">
      <alignment horizontal="general" vertical="bottom" textRotation="0" wrapText="false" indent="0" shrinkToFit="false"/>
    </xf>
    <xf numFmtId="164" fontId="32" fillId="20" borderId="0" applyFont="true" applyBorder="false" applyAlignment="true" applyProtection="false">
      <alignment horizontal="general" vertical="bottom" textRotation="0" wrapText="false" indent="0" shrinkToFit="false"/>
    </xf>
    <xf numFmtId="164" fontId="33" fillId="15" borderId="0" applyFont="true" applyBorder="false" applyAlignment="true" applyProtection="false">
      <alignment horizontal="general" vertical="bottom" textRotation="0" wrapText="false" indent="0" shrinkToFit="false"/>
    </xf>
  </cellStyleXfs>
  <cellXfs count="47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true">
      <alignment horizontal="center" vertical="center" textRotation="0" wrapText="false" indent="0" shrinkToFit="false"/>
      <protection locked="true" hidden="false"/>
    </xf>
    <xf numFmtId="164" fontId="37" fillId="0" borderId="0" xfId="0" applyFont="true" applyBorder="true" applyAlignment="true" applyProtection="true">
      <alignment horizontal="center" vertical="center" textRotation="0" wrapText="false" indent="0" shrinkToFit="false"/>
      <protection locked="true" hidden="false"/>
    </xf>
    <xf numFmtId="164" fontId="37" fillId="0" borderId="0" xfId="0" applyFont="true" applyBorder="false" applyAlignment="false" applyProtection="true">
      <alignment horizontal="general" vertical="bottom" textRotation="0" wrapText="false" indent="0" shrinkToFit="false"/>
      <protection locked="true" hidden="false"/>
    </xf>
    <xf numFmtId="164" fontId="38" fillId="0" borderId="0" xfId="0" applyFont="true" applyBorder="false" applyAlignment="true" applyProtection="false">
      <alignment horizontal="center" vertical="bottom" textRotation="0" wrapText="true" indent="0" shrinkToFit="false"/>
      <protection locked="true" hidden="false"/>
    </xf>
    <xf numFmtId="166" fontId="39" fillId="0" borderId="0" xfId="0" applyFont="true" applyBorder="false" applyAlignment="true" applyProtection="true">
      <alignment horizontal="general" vertical="center" textRotation="0" wrapText="false" indent="0" shrinkToFit="false"/>
      <protection locked="true" hidden="false"/>
    </xf>
    <xf numFmtId="164" fontId="31" fillId="0" borderId="0" xfId="0" applyFont="true" applyBorder="false" applyAlignment="true" applyProtection="true">
      <alignment horizontal="general" vertical="center" textRotation="0" wrapText="false" indent="0" shrinkToFit="false"/>
      <protection locked="true" hidden="false"/>
    </xf>
    <xf numFmtId="164" fontId="31" fillId="21" borderId="0" xfId="0" applyFont="true" applyBorder="false" applyAlignment="true" applyProtection="true">
      <alignment horizontal="center" vertical="center" textRotation="0" wrapText="false" indent="0" shrinkToFit="false"/>
      <protection locked="true" hidden="false"/>
    </xf>
    <xf numFmtId="166" fontId="40" fillId="0" borderId="0" xfId="0" applyFont="true" applyBorder="false" applyAlignment="true" applyProtection="true">
      <alignment horizontal="general" vertical="center" textRotation="0" wrapText="false" indent="0" shrinkToFit="false"/>
      <protection locked="true" hidden="false"/>
    </xf>
    <xf numFmtId="164" fontId="0" fillId="22" borderId="0" xfId="0" applyFont="false" applyBorder="false" applyAlignment="false" applyProtection="false">
      <alignment horizontal="general" vertical="bottom" textRotation="0" wrapText="false" indent="0" shrinkToFit="false"/>
      <protection locked="true" hidden="false"/>
    </xf>
    <xf numFmtId="164" fontId="38" fillId="22" borderId="0" xfId="0" applyFont="true" applyBorder="false" applyAlignment="true" applyProtection="false">
      <alignment horizontal="center" vertical="bottom" textRotation="0" wrapText="true" indent="0" shrinkToFit="false"/>
      <protection locked="true" hidden="false"/>
    </xf>
    <xf numFmtId="164" fontId="0" fillId="0" borderId="4" xfId="0" applyFont="false" applyBorder="true" applyAlignment="true" applyProtection="true">
      <alignment horizontal="center" vertical="center" textRotation="0" wrapText="false" indent="0" shrinkToFit="false"/>
      <protection locked="true" hidden="false"/>
    </xf>
    <xf numFmtId="164" fontId="38" fillId="0" borderId="0" xfId="0" applyFont="true" applyBorder="false" applyAlignment="true" applyProtection="true">
      <alignment horizontal="center" vertical="center" textRotation="0" wrapText="false" indent="0" shrinkToFit="false"/>
      <protection locked="true" hidden="false"/>
    </xf>
    <xf numFmtId="164" fontId="41" fillId="22" borderId="0" xfId="0" applyFont="true" applyBorder="false" applyAlignment="true" applyProtection="false">
      <alignment horizontal="center" vertical="center" textRotation="0" wrapText="true" indent="0" shrinkToFit="false"/>
      <protection locked="true" hidden="false"/>
    </xf>
    <xf numFmtId="164" fontId="42" fillId="22" borderId="0" xfId="0" applyFont="true" applyBorder="false" applyAlignment="true" applyProtection="false">
      <alignment horizontal="center" vertical="bottom" textRotation="0" wrapText="true" indent="0" shrinkToFit="false"/>
      <protection locked="true" hidden="false"/>
    </xf>
    <xf numFmtId="164" fontId="43" fillId="22" borderId="0" xfId="0" applyFont="true" applyBorder="false" applyAlignment="true" applyProtection="false">
      <alignment horizontal="center" vertical="center" textRotation="0" wrapText="true" indent="0" shrinkToFit="false"/>
      <protection locked="true" hidden="false"/>
    </xf>
    <xf numFmtId="164" fontId="44" fillId="0" borderId="0" xfId="0" applyFont="true" applyBorder="false" applyAlignment="true" applyProtection="true">
      <alignment horizontal="general" vertical="center" textRotation="0" wrapText="false" indent="0" shrinkToFit="false"/>
      <protection locked="true" hidden="false"/>
    </xf>
    <xf numFmtId="164" fontId="45" fillId="22" borderId="0" xfId="0" applyFont="true" applyBorder="false" applyAlignment="true" applyProtection="false">
      <alignment horizontal="left" vertical="center" textRotation="0" wrapText="true" indent="0" shrinkToFit="false"/>
      <protection locked="true" hidden="false"/>
    </xf>
    <xf numFmtId="164" fontId="46" fillId="22" borderId="0" xfId="0" applyFont="true" applyBorder="false" applyAlignment="true" applyProtection="false">
      <alignment horizontal="center" vertical="center" textRotation="0" wrapText="true" indent="0" shrinkToFit="false"/>
      <protection locked="true" hidden="false"/>
    </xf>
    <xf numFmtId="164" fontId="14" fillId="22" borderId="0" xfId="0" applyFont="true" applyBorder="false" applyAlignment="true" applyProtection="false">
      <alignment horizontal="center" vertical="center" textRotation="0" wrapText="true" indent="0" shrinkToFit="false"/>
      <protection locked="true" hidden="false"/>
    </xf>
    <xf numFmtId="164" fontId="47" fillId="23" borderId="0" xfId="0" applyFont="true" applyBorder="false" applyAlignment="true" applyProtection="true">
      <alignment horizontal="left" vertical="center" textRotation="0" wrapText="false" indent="0" shrinkToFit="false"/>
      <protection locked="true" hidden="false"/>
    </xf>
    <xf numFmtId="164" fontId="19" fillId="23" borderId="0" xfId="0" applyFont="true" applyBorder="false" applyAlignment="true" applyProtection="true">
      <alignment horizontal="left" vertical="center" textRotation="0" wrapText="false" indent="0" shrinkToFit="false"/>
      <protection locked="true" hidden="false"/>
    </xf>
    <xf numFmtId="164" fontId="19" fillId="0" borderId="0" xfId="0" applyFont="true" applyBorder="false" applyAlignment="true" applyProtection="true">
      <alignment horizontal="left" vertical="center" textRotation="0" wrapText="false" indent="0" shrinkToFit="false"/>
      <protection locked="true" hidden="false"/>
    </xf>
    <xf numFmtId="164" fontId="48" fillId="0" borderId="0" xfId="0" applyFont="true" applyBorder="false" applyAlignment="true" applyProtection="true">
      <alignment horizontal="center" vertical="center" textRotation="0" wrapText="false" indent="0" shrinkToFit="false"/>
      <protection locked="true" hidden="false"/>
    </xf>
    <xf numFmtId="164" fontId="49" fillId="0" borderId="0" xfId="0" applyFont="true" applyBorder="false" applyAlignment="true" applyProtection="true">
      <alignment horizontal="center" vertical="center" textRotation="0" wrapText="false" indent="0" shrinkToFit="false"/>
      <protection locked="true" hidden="false"/>
    </xf>
    <xf numFmtId="164" fontId="31" fillId="0" borderId="0" xfId="0" applyFont="true" applyBorder="false" applyAlignment="true" applyProtection="true">
      <alignment horizontal="center" vertical="center" textRotation="0" wrapText="false" indent="0" shrinkToFit="false"/>
      <protection locked="true" hidden="false"/>
    </xf>
    <xf numFmtId="164" fontId="50" fillId="0" borderId="0" xfId="0" applyFont="true" applyBorder="false" applyAlignment="true" applyProtection="true">
      <alignment horizontal="center" vertical="center" textRotation="0" wrapText="true" indent="0" shrinkToFit="false"/>
      <protection locked="true" hidden="false"/>
    </xf>
    <xf numFmtId="164" fontId="50" fillId="0" borderId="0" xfId="0" applyFont="true" applyBorder="false" applyAlignment="true" applyProtection="true">
      <alignment horizontal="general" vertical="center" textRotation="0" wrapText="true" indent="0" shrinkToFit="false"/>
      <protection locked="true" hidden="false"/>
    </xf>
    <xf numFmtId="164" fontId="50" fillId="0" borderId="0" xfId="0" applyFont="true" applyBorder="false" applyAlignment="true" applyProtection="false">
      <alignment horizontal="general" vertical="center" textRotation="0" wrapText="true" indent="0" shrinkToFit="false"/>
      <protection locked="true" hidden="false"/>
    </xf>
    <xf numFmtId="164" fontId="19" fillId="0" borderId="0" xfId="0" applyFont="true" applyBorder="false" applyAlignment="true" applyProtection="true">
      <alignment horizontal="left" vertical="center" textRotation="0" wrapText="false" indent="0" shrinkToFit="false"/>
      <protection locked="true" hidden="false"/>
    </xf>
    <xf numFmtId="168" fontId="0" fillId="21" borderId="0" xfId="15" applyFont="false" applyBorder="true" applyAlignment="true" applyProtection="true">
      <alignment horizontal="center" vertical="center" textRotation="0" wrapText="false" indent="0" shrinkToFit="false"/>
      <protection locked="false" hidden="false"/>
    </xf>
    <xf numFmtId="164" fontId="42" fillId="0" borderId="11" xfId="0" applyFont="true" applyBorder="true" applyAlignment="true" applyProtection="true">
      <alignment horizontal="left" vertical="center" textRotation="0" wrapText="false" indent="0" shrinkToFit="false"/>
      <protection locked="true" hidden="false"/>
    </xf>
    <xf numFmtId="169" fontId="14" fillId="0" borderId="12" xfId="17" applyFont="true" applyBorder="true" applyAlignment="true" applyProtection="true">
      <alignment horizontal="center" vertical="center" textRotation="0" wrapText="false" indent="0" shrinkToFit="false"/>
      <protection locked="true" hidden="false"/>
    </xf>
    <xf numFmtId="169" fontId="14" fillId="0" borderId="11" xfId="17" applyFont="true" applyBorder="true" applyAlignment="true" applyProtection="true">
      <alignment horizontal="center" vertical="center" textRotation="0" wrapText="false" indent="0" shrinkToFit="false"/>
      <protection locked="true" hidden="false"/>
    </xf>
    <xf numFmtId="169" fontId="51" fillId="0" borderId="11" xfId="17" applyFont="true" applyBorder="true" applyAlignment="true" applyProtection="true">
      <alignment horizontal="center" vertical="center" textRotation="0" wrapText="false" indent="0" shrinkToFit="false"/>
      <protection locked="true" hidden="false"/>
    </xf>
    <xf numFmtId="169" fontId="0" fillId="0" borderId="11" xfId="0" applyFont="false" applyBorder="true" applyAlignment="false" applyProtection="true">
      <alignment horizontal="general" vertical="bottom" textRotation="0" wrapText="false" indent="0" shrinkToFit="false"/>
      <protection locked="true" hidden="false"/>
    </xf>
    <xf numFmtId="168" fontId="0" fillId="0" borderId="4" xfId="0" applyFont="false" applyBorder="true" applyAlignment="true" applyProtection="true">
      <alignment horizontal="general" vertical="center" textRotation="0" wrapText="false" indent="0" shrinkToFit="false"/>
      <protection locked="true" hidden="false"/>
    </xf>
    <xf numFmtId="164" fontId="52" fillId="0" borderId="0" xfId="0" applyFont="true" applyBorder="false" applyAlignment="true" applyProtection="true">
      <alignment horizontal="left" vertical="center" textRotation="0" wrapText="true" indent="0" shrinkToFit="false"/>
      <protection locked="true" hidden="false"/>
    </xf>
    <xf numFmtId="164" fontId="42" fillId="0" borderId="12" xfId="0" applyFont="true" applyBorder="true" applyAlignment="true" applyProtection="true">
      <alignment horizontal="left" vertical="center" textRotation="0" wrapText="false" indent="0" shrinkToFit="false"/>
      <protection locked="true" hidden="false"/>
    </xf>
    <xf numFmtId="169" fontId="53" fillId="0" borderId="12" xfId="17" applyFont="true" applyBorder="true" applyAlignment="true" applyProtection="true">
      <alignment horizontal="center" vertical="center" textRotation="0" wrapText="false" indent="0" shrinkToFit="false"/>
      <protection locked="true" hidden="false"/>
    </xf>
    <xf numFmtId="169" fontId="51" fillId="0" borderId="12" xfId="17" applyFont="true" applyBorder="true" applyAlignment="true" applyProtection="true">
      <alignment horizontal="center" vertical="center" textRotation="0" wrapText="false" indent="0" shrinkToFit="false"/>
      <protection locked="true" hidden="false"/>
    </xf>
    <xf numFmtId="169" fontId="0" fillId="0" borderId="12" xfId="0" applyFont="false" applyBorder="true" applyAlignment="false" applyProtection="true">
      <alignment horizontal="general" vertical="bottom" textRotation="0" wrapText="false" indent="0" shrinkToFit="false"/>
      <protection locked="true" hidden="false"/>
    </xf>
    <xf numFmtId="164" fontId="50" fillId="22" borderId="0" xfId="0" applyFont="true" applyBorder="false" applyAlignment="true" applyProtection="false">
      <alignment horizontal="general" vertical="center" textRotation="0" wrapText="true" indent="0" shrinkToFit="false"/>
      <protection locked="true" hidden="false"/>
    </xf>
    <xf numFmtId="164" fontId="42" fillId="0" borderId="0" xfId="0" applyFont="true" applyBorder="false" applyAlignment="true" applyProtection="true">
      <alignment horizontal="general" vertical="center" textRotation="0" wrapText="false" indent="0" shrinkToFit="false"/>
      <protection locked="true" hidden="false"/>
    </xf>
    <xf numFmtId="169" fontId="53" fillId="0" borderId="11" xfId="17" applyFont="true" applyBorder="true" applyAlignment="true" applyProtection="true">
      <alignment horizontal="center" vertical="center" textRotation="0" wrapText="false" indent="0" shrinkToFit="false"/>
      <protection locked="true" hidden="false"/>
    </xf>
    <xf numFmtId="164" fontId="42" fillId="0" borderId="3" xfId="0" applyFont="true" applyBorder="true" applyAlignment="true" applyProtection="true">
      <alignment horizontal="left" vertical="center" textRotation="0" wrapText="false" indent="0" shrinkToFit="false"/>
      <protection locked="true" hidden="false"/>
    </xf>
    <xf numFmtId="169" fontId="14" fillId="0" borderId="3" xfId="17" applyFont="true" applyBorder="true" applyAlignment="true" applyProtection="true">
      <alignment horizontal="center" vertical="center" textRotation="0" wrapText="false" indent="0" shrinkToFit="false"/>
      <protection locked="true" hidden="false"/>
    </xf>
    <xf numFmtId="169" fontId="51" fillId="0" borderId="3" xfId="17" applyFont="true" applyBorder="true" applyAlignment="true" applyProtection="true">
      <alignment horizontal="center" vertical="center" textRotation="0" wrapText="false" indent="0" shrinkToFit="false"/>
      <protection locked="true" hidden="false"/>
    </xf>
    <xf numFmtId="169" fontId="0" fillId="0" borderId="3" xfId="0" applyFont="false" applyBorder="true" applyAlignment="fals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left" vertical="center" textRotation="0" wrapText="false" indent="0" shrinkToFit="false"/>
      <protection locked="true" hidden="false"/>
    </xf>
    <xf numFmtId="168" fontId="0" fillId="21" borderId="12" xfId="15" applyFont="true" applyBorder="true" applyAlignment="true" applyProtection="true">
      <alignment horizontal="center" vertical="center" textRotation="0" wrapText="false" indent="0" shrinkToFit="false"/>
      <protection locked="false" hidden="false"/>
    </xf>
    <xf numFmtId="164" fontId="54" fillId="0" borderId="0" xfId="0" applyFont="true" applyBorder="false" applyAlignment="true" applyProtection="true">
      <alignment horizontal="left" vertical="center" textRotation="0" wrapText="true" indent="0" shrinkToFit="false"/>
      <protection locked="true" hidden="false"/>
    </xf>
    <xf numFmtId="170" fontId="14" fillId="0" borderId="12" xfId="17" applyFont="true" applyBorder="true" applyAlignment="true" applyProtection="true">
      <alignment horizontal="center" vertical="center" textRotation="0" wrapText="false" indent="0" shrinkToFit="false"/>
      <protection locked="true" hidden="false"/>
    </xf>
    <xf numFmtId="164" fontId="0" fillId="0" borderId="0" xfId="0" applyFont="true" applyBorder="true" applyAlignment="true" applyProtection="true">
      <alignment horizontal="left" vertical="center" textRotation="0" wrapText="true" indent="0" shrinkToFit="false"/>
      <protection locked="true" hidden="false"/>
    </xf>
    <xf numFmtId="164" fontId="45" fillId="0" borderId="0" xfId="0" applyFont="true" applyBorder="false" applyAlignment="true" applyProtection="true">
      <alignment horizontal="general" vertical="center" textRotation="0" wrapText="false" indent="0" shrinkToFit="false"/>
      <protection locked="true" hidden="false"/>
    </xf>
    <xf numFmtId="164" fontId="31" fillId="0" borderId="0" xfId="0" applyFont="true" applyBorder="false" applyAlignment="true" applyProtection="true">
      <alignment horizontal="right" vertical="center" textRotation="0" wrapText="false" indent="0" shrinkToFit="false"/>
      <protection locked="true" hidden="false"/>
    </xf>
    <xf numFmtId="164" fontId="55" fillId="0" borderId="0" xfId="0" applyFont="true" applyBorder="false" applyAlignment="true" applyProtection="true">
      <alignment horizontal="general" vertical="center" textRotation="0" wrapText="false" indent="0" shrinkToFit="false"/>
      <protection locked="true" hidden="false"/>
    </xf>
    <xf numFmtId="164" fontId="54" fillId="0" borderId="0" xfId="0" applyFont="true" applyBorder="false" applyAlignment="false" applyProtection="true">
      <alignment horizontal="general" vertical="bottom" textRotation="0" wrapText="false" indent="0" shrinkToFit="false"/>
      <protection locked="true" hidden="false"/>
    </xf>
    <xf numFmtId="167" fontId="0" fillId="21" borderId="0" xfId="15" applyFont="false" applyBorder="true" applyAlignment="true" applyProtection="true">
      <alignment horizontal="center" vertical="center" textRotation="0" wrapText="false" indent="0" shrinkToFit="false"/>
      <protection locked="false" hidden="false"/>
    </xf>
    <xf numFmtId="168" fontId="45" fillId="0" borderId="0" xfId="15" applyFont="true" applyBorder="true" applyAlignment="true" applyProtection="true">
      <alignment horizontal="left" vertical="center" textRotation="0" wrapText="false" indent="0" shrinkToFit="false"/>
      <protection locked="true" hidden="false"/>
    </xf>
    <xf numFmtId="168" fontId="0" fillId="0" borderId="0" xfId="15" applyFont="false" applyBorder="true" applyAlignment="true" applyProtection="true">
      <alignment horizontal="right"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50" fillId="0" borderId="0" xfId="0" applyFont="true" applyBorder="false" applyAlignment="true" applyProtection="false">
      <alignment horizontal="center" vertical="center" textRotation="0" wrapText="false" indent="0" shrinkToFit="false"/>
      <protection locked="true" hidden="false"/>
    </xf>
    <xf numFmtId="171" fontId="0" fillId="21" borderId="0" xfId="0" applyFont="false" applyBorder="false" applyAlignment="true" applyProtection="true">
      <alignment horizontal="right" vertical="center" textRotation="0" wrapText="false" indent="0" shrinkToFit="false"/>
      <protection locked="false" hidden="false"/>
    </xf>
    <xf numFmtId="168" fontId="0" fillId="0" borderId="0" xfId="15" applyFont="false" applyBorder="true" applyAlignment="true" applyProtection="true">
      <alignment horizontal="general" vertical="center" textRotation="0" wrapText="false" indent="0" shrinkToFit="false"/>
      <protection locked="true" hidden="false"/>
    </xf>
    <xf numFmtId="164" fontId="45" fillId="0" borderId="0" xfId="0" applyFont="true" applyBorder="false" applyAlignment="true" applyProtection="true">
      <alignment horizontal="left" vertical="center" textRotation="0" wrapText="false" indent="0" shrinkToFit="false"/>
      <protection locked="true" hidden="false"/>
    </xf>
    <xf numFmtId="168" fontId="31" fillId="0" borderId="0" xfId="15" applyFont="true" applyBorder="true" applyAlignment="true" applyProtection="true">
      <alignment horizontal="right" vertical="center" textRotation="0" wrapText="false" indent="0" shrinkToFit="false"/>
      <protection locked="true" hidden="false"/>
    </xf>
    <xf numFmtId="164" fontId="31" fillId="0" borderId="0" xfId="0" applyFont="true" applyBorder="false" applyAlignment="true" applyProtection="true">
      <alignment horizontal="center" vertical="center" textRotation="0" wrapText="true" indent="0" shrinkToFit="false"/>
      <protection locked="true" hidden="false"/>
    </xf>
    <xf numFmtId="164" fontId="17" fillId="0" borderId="0" xfId="0" applyFont="true" applyBorder="false" applyAlignment="true" applyProtection="true">
      <alignment horizontal="center" vertical="center" textRotation="0" wrapText="true" indent="0" shrinkToFit="false"/>
      <protection locked="true" hidden="false"/>
    </xf>
    <xf numFmtId="169" fontId="0" fillId="21" borderId="0" xfId="15" applyFont="false" applyBorder="true" applyAlignment="true" applyProtection="true">
      <alignment horizontal="general" vertical="center" textRotation="0" wrapText="false" indent="0" shrinkToFit="false"/>
      <protection locked="false" hidden="false"/>
    </xf>
    <xf numFmtId="172" fontId="0" fillId="22" borderId="0" xfId="15" applyFont="true" applyBorder="true" applyAlignment="true" applyProtection="true">
      <alignment horizontal="general" vertical="center" textRotation="0" wrapText="false" indent="0" shrinkToFit="false"/>
      <protection locked="true" hidden="false"/>
    </xf>
    <xf numFmtId="164" fontId="0" fillId="0" borderId="0" xfId="0" applyFont="true" applyBorder="true" applyAlignment="true" applyProtection="true">
      <alignment horizontal="center" vertical="center" textRotation="0" wrapText="true" indent="0" shrinkToFit="false"/>
      <protection locked="true" hidden="false"/>
    </xf>
    <xf numFmtId="171" fontId="0" fillId="0" borderId="0" xfId="0" applyFont="false" applyBorder="false" applyAlignment="true" applyProtection="true">
      <alignment horizontal="general" vertical="center" textRotation="0" wrapText="false" indent="0" shrinkToFit="false"/>
      <protection locked="true" hidden="false"/>
    </xf>
    <xf numFmtId="164" fontId="56" fillId="0" borderId="0" xfId="0" applyFont="true" applyBorder="false" applyAlignment="true" applyProtection="true">
      <alignment horizontal="general" vertical="center" textRotation="0" wrapText="false" indent="0" shrinkToFit="false"/>
      <protection locked="true" hidden="false"/>
    </xf>
    <xf numFmtId="169" fontId="31" fillId="21" borderId="0" xfId="15" applyFont="true" applyBorder="true" applyAlignment="true" applyProtection="true">
      <alignment horizontal="general" vertical="center" textRotation="0" wrapText="false" indent="0" shrinkToFit="false"/>
      <protection locked="false" hidden="false"/>
    </xf>
    <xf numFmtId="164" fontId="19" fillId="0" borderId="0" xfId="0" applyFont="tru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true">
      <alignment horizontal="center" vertical="center" textRotation="0" wrapText="true" indent="0" shrinkToFit="false"/>
      <protection locked="true" hidden="false"/>
    </xf>
    <xf numFmtId="171" fontId="31" fillId="21" borderId="0" xfId="15" applyFont="true" applyBorder="true" applyAlignment="true" applyProtection="true">
      <alignment horizontal="general" vertical="center" textRotation="0" wrapText="false" indent="0" shrinkToFit="false"/>
      <protection locked="false" hidden="false"/>
    </xf>
    <xf numFmtId="164" fontId="58" fillId="0" borderId="0" xfId="0" applyFont="true" applyBorder="false" applyAlignment="true" applyProtection="true">
      <alignment horizontal="left" vertical="center" textRotation="0" wrapText="false" indent="0" shrinkToFit="false"/>
      <protection locked="true" hidden="false"/>
    </xf>
    <xf numFmtId="164" fontId="22" fillId="0" borderId="0" xfId="0" applyFont="true" applyBorder="false" applyAlignment="true" applyProtection="true">
      <alignment horizontal="general" vertical="center" textRotation="0" wrapText="false" indent="0" shrinkToFit="false"/>
      <protection locked="true" hidden="false"/>
    </xf>
    <xf numFmtId="172" fontId="22" fillId="0" borderId="0" xfId="0" applyFont="true" applyBorder="false" applyAlignment="true" applyProtection="true">
      <alignment horizontal="general" vertical="center" textRotation="0" wrapText="false" indent="0" shrinkToFit="false"/>
      <protection locked="true" hidden="false"/>
    </xf>
    <xf numFmtId="173" fontId="59" fillId="0" borderId="0" xfId="17" applyFont="true" applyBorder="true" applyAlignment="true" applyProtection="true">
      <alignment horizontal="right" vertical="center" textRotation="0" wrapText="false" indent="0" shrinkToFit="false"/>
      <protection locked="true" hidden="false"/>
    </xf>
    <xf numFmtId="174" fontId="0" fillId="0" borderId="0" xfId="0" applyFont="false" applyBorder="false" applyAlignment="true" applyProtection="true">
      <alignment horizontal="general" vertical="center" textRotation="0" wrapText="false" indent="0" shrinkToFit="false"/>
      <protection locked="true" hidden="false"/>
    </xf>
    <xf numFmtId="175" fontId="42" fillId="0" borderId="0" xfId="0" applyFont="true" applyBorder="false" applyAlignment="true" applyProtection="true">
      <alignment horizontal="left" vertical="center" textRotation="0" wrapText="false" indent="0" shrinkToFit="false"/>
      <protection locked="true" hidden="false"/>
    </xf>
    <xf numFmtId="169" fontId="53" fillId="0" borderId="0" xfId="17" applyFont="true" applyBorder="true" applyAlignment="true" applyProtection="true">
      <alignment horizontal="center" vertical="center" textRotation="0" wrapText="false" indent="0" shrinkToFit="false"/>
      <protection locked="true" hidden="false"/>
    </xf>
    <xf numFmtId="169" fontId="51" fillId="0" borderId="0" xfId="17" applyFont="true" applyBorder="true" applyAlignment="true" applyProtection="true">
      <alignment horizontal="center" vertical="center" textRotation="0" wrapText="false" indent="0" shrinkToFit="false"/>
      <protection locked="true" hidden="false"/>
    </xf>
    <xf numFmtId="169" fontId="0" fillId="0" borderId="0" xfId="0" applyFont="false" applyBorder="false" applyAlignment="false" applyProtection="true">
      <alignment horizontal="general" vertical="bottom" textRotation="0" wrapText="false" indent="0" shrinkToFit="false"/>
      <protection locked="true" hidden="false"/>
    </xf>
    <xf numFmtId="164" fontId="42" fillId="0" borderId="0" xfId="0" applyFont="true" applyBorder="false" applyAlignment="true" applyProtection="true">
      <alignment horizontal="justify" vertical="center" textRotation="0" wrapText="true" indent="0" shrinkToFit="false"/>
      <protection locked="true" hidden="false"/>
    </xf>
    <xf numFmtId="164" fontId="31" fillId="0" borderId="0" xfId="0" applyFont="true" applyBorder="false" applyAlignment="true" applyProtection="true">
      <alignment horizontal="left" vertical="center" textRotation="0" wrapText="false" indent="0" shrinkToFit="false"/>
      <protection locked="true" hidden="false"/>
    </xf>
    <xf numFmtId="169" fontId="31" fillId="0" borderId="0" xfId="0" applyFont="true" applyBorder="false" applyAlignment="true" applyProtection="true">
      <alignment horizontal="right" vertical="center" textRotation="0" wrapText="false" indent="0" shrinkToFit="false"/>
      <protection locked="true" hidden="false"/>
    </xf>
    <xf numFmtId="172" fontId="0" fillId="0" borderId="0" xfId="15" applyFont="true" applyBorder="true" applyAlignment="true" applyProtection="true">
      <alignment horizontal="right" vertical="center"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72" fontId="0" fillId="0" borderId="0" xfId="0" applyFont="false" applyBorder="false" applyAlignment="true" applyProtection="true">
      <alignment horizontal="general" vertical="center" textRotation="0" wrapText="false" indent="0" shrinkToFit="false"/>
      <protection locked="true" hidden="false"/>
    </xf>
    <xf numFmtId="164" fontId="55" fillId="0" borderId="0" xfId="0" applyFont="true" applyBorder="false" applyAlignment="true" applyProtection="true">
      <alignment horizontal="right" vertical="center" textRotation="0" wrapText="false" indent="0" shrinkToFit="false"/>
      <protection locked="true" hidden="false"/>
    </xf>
    <xf numFmtId="164" fontId="55" fillId="0" borderId="0" xfId="0" applyFont="true" applyBorder="false" applyAlignment="true" applyProtection="true">
      <alignment horizontal="left" vertical="center" textRotation="0" wrapText="false" indent="0" shrinkToFit="false"/>
      <protection locked="true" hidden="false"/>
    </xf>
    <xf numFmtId="164" fontId="25" fillId="0" borderId="0" xfId="0" applyFont="true" applyBorder="false" applyAlignment="false" applyProtection="true">
      <alignment horizontal="general" vertical="bottom" textRotation="0" wrapText="false" indent="0" shrinkToFit="false"/>
      <protection locked="true" hidden="false"/>
    </xf>
    <xf numFmtId="171" fontId="59" fillId="0" borderId="0" xfId="0" applyFont="true" applyBorder="false" applyAlignment="true" applyProtection="true">
      <alignment horizontal="general" vertical="center" textRotation="0" wrapText="false" indent="0" shrinkToFit="false"/>
      <protection locked="true" hidden="false"/>
    </xf>
    <xf numFmtId="173" fontId="59" fillId="0" borderId="0" xfId="0" applyFont="true" applyBorder="false" applyAlignment="true" applyProtection="true">
      <alignment horizontal="general" vertical="center" textRotation="0" wrapText="fals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31" fillId="0" borderId="12" xfId="0" applyFont="true" applyBorder="true" applyAlignment="true" applyProtection="true">
      <alignment horizontal="general" vertical="center" textRotation="0" wrapText="false" indent="0" shrinkToFit="false"/>
      <protection locked="true" hidden="false"/>
    </xf>
    <xf numFmtId="164" fontId="0" fillId="0" borderId="12" xfId="0" applyFont="false" applyBorder="true" applyAlignment="true" applyProtection="true">
      <alignment horizontal="general" vertical="center" textRotation="0" wrapText="false" indent="0" shrinkToFit="false"/>
      <protection locked="true" hidden="false"/>
    </xf>
    <xf numFmtId="173" fontId="0" fillId="0" borderId="12" xfId="15" applyFont="false" applyBorder="true" applyAlignment="true" applyProtection="true">
      <alignment horizontal="right" vertical="center" textRotation="0" wrapText="false" indent="0" shrinkToFit="false"/>
      <protection locked="true" hidden="false"/>
    </xf>
    <xf numFmtId="172" fontId="31" fillId="0" borderId="12" xfId="15" applyFont="true" applyBorder="true" applyAlignment="true" applyProtection="true">
      <alignment horizontal="center" vertical="center" textRotation="0" wrapText="false" indent="0" shrinkToFit="false"/>
      <protection locked="true" hidden="false"/>
    </xf>
    <xf numFmtId="164" fontId="42" fillId="0" borderId="0" xfId="0" applyFont="true" applyBorder="false" applyAlignment="true" applyProtection="false">
      <alignment horizontal="justify" vertical="center" textRotation="0" wrapText="true" indent="0" shrinkToFit="false"/>
      <protection locked="true" hidden="false"/>
    </xf>
    <xf numFmtId="172" fontId="16" fillId="23" borderId="0" xfId="0" applyFont="true" applyBorder="false" applyAlignment="true" applyProtection="true">
      <alignment horizontal="left" vertical="center" textRotation="0" wrapText="false" indent="0" shrinkToFit="false"/>
      <protection locked="true" hidden="false"/>
    </xf>
    <xf numFmtId="172" fontId="19" fillId="23" borderId="0" xfId="0" applyFont="true" applyBorder="false" applyAlignment="true" applyProtection="true">
      <alignment horizontal="left" vertical="center" textRotation="0" wrapText="false" indent="0" shrinkToFit="false"/>
      <protection locked="true" hidden="false"/>
    </xf>
    <xf numFmtId="164" fontId="0" fillId="0" borderId="0" xfId="0" applyFont="false" applyBorder="false" applyAlignment="true" applyProtection="true">
      <alignment horizontal="general" vertical="center" textRotation="0" wrapText="true" indent="0" shrinkToFit="false"/>
      <protection locked="true" hidden="false"/>
    </xf>
    <xf numFmtId="172" fontId="0" fillId="0" borderId="0" xfId="15" applyFont="false" applyBorder="true" applyAlignment="true" applyProtection="true">
      <alignment horizontal="general" vertical="center" textRotation="0" wrapText="false" indent="0" shrinkToFit="false"/>
      <protection locked="true" hidden="false"/>
    </xf>
    <xf numFmtId="172" fontId="0" fillId="21" borderId="0" xfId="15" applyFont="false" applyBorder="true" applyAlignment="true" applyProtection="true">
      <alignment horizontal="general" vertical="center" textRotation="0" wrapText="false" indent="0" shrinkToFit="false"/>
      <protection locked="false" hidden="false"/>
    </xf>
    <xf numFmtId="164" fontId="31" fillId="0" borderId="0" xfId="0" applyFont="true" applyBorder="false" applyAlignment="true" applyProtection="true">
      <alignment horizontal="general" vertical="center" textRotation="0" wrapText="true" indent="0" shrinkToFit="false"/>
      <protection locked="true" hidden="false"/>
    </xf>
    <xf numFmtId="172" fontId="31" fillId="0" borderId="0" xfId="15" applyFont="true" applyBorder="true" applyAlignment="true" applyProtection="true">
      <alignment horizontal="general" vertical="center" textRotation="0" wrapText="false" indent="0" shrinkToFit="false"/>
      <protection locked="true" hidden="false"/>
    </xf>
    <xf numFmtId="164" fontId="14" fillId="0" borderId="4"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72" fontId="0" fillId="0" borderId="0" xfId="0" applyFont="false" applyBorder="false" applyAlignment="true" applyProtection="true">
      <alignment horizontal="left" vertical="center" textRotation="0" wrapText="false" indent="0" shrinkToFit="false"/>
      <protection locked="true" hidden="false"/>
    </xf>
    <xf numFmtId="172" fontId="0" fillId="0" borderId="0" xfId="17" applyFont="false" applyBorder="true" applyAlignment="true" applyProtection="true">
      <alignment horizontal="general" vertical="bottom" textRotation="0" wrapText="false" indent="0" shrinkToFit="false"/>
      <protection locked="true" hidden="false"/>
    </xf>
    <xf numFmtId="172" fontId="22" fillId="0" borderId="0" xfId="0" applyFont="true" applyBorder="false" applyAlignment="true" applyProtection="true">
      <alignment horizontal="left" vertical="center" textRotation="0" wrapText="false" indent="0" shrinkToFit="false"/>
      <protection locked="true" hidden="false"/>
    </xf>
    <xf numFmtId="172" fontId="22" fillId="24" borderId="0" xfId="17" applyFont="true" applyBorder="true" applyAlignment="true" applyProtection="true">
      <alignment horizontal="general" vertical="bottom" textRotation="0" wrapText="false" indent="0" shrinkToFit="false"/>
      <protection locked="true" hidden="false"/>
    </xf>
    <xf numFmtId="176" fontId="0" fillId="0" borderId="0" xfId="0" applyFont="false" applyBorder="false" applyAlignment="false" applyProtection="true">
      <alignment horizontal="general" vertical="bottom" textRotation="0" wrapText="false" indent="0" shrinkToFit="false"/>
      <protection locked="true" hidden="false"/>
    </xf>
    <xf numFmtId="172" fontId="0" fillId="25" borderId="11" xfId="17" applyFont="false" applyBorder="true" applyAlignment="true" applyProtection="true">
      <alignment horizontal="general" vertical="bottom" textRotation="0" wrapText="false" indent="0" shrinkToFit="false"/>
      <protection locked="true" hidden="false"/>
    </xf>
    <xf numFmtId="177" fontId="0" fillId="0" borderId="0" xfId="0" applyFont="fals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42" fillId="0" borderId="0" xfId="0" applyFont="true" applyBorder="false" applyAlignment="true" applyProtection="true">
      <alignment horizontal="general" vertical="center" textRotation="0" wrapText="false" indent="0" shrinkToFit="false"/>
      <protection locked="true" hidden="false"/>
    </xf>
    <xf numFmtId="164" fontId="60" fillId="0" borderId="0" xfId="0" applyFont="true" applyBorder="false" applyAlignment="true" applyProtection="true">
      <alignment horizontal="center" vertical="center" textRotation="0" wrapText="true" indent="0" shrinkToFit="false"/>
      <protection locked="true" hidden="false"/>
    </xf>
    <xf numFmtId="164" fontId="54" fillId="0" borderId="0" xfId="0" applyFont="true" applyBorder="false" applyAlignment="true" applyProtection="true">
      <alignment horizontal="center" vertical="bottom" textRotation="0" wrapText="false" indent="0" shrinkToFit="false"/>
      <protection locked="true" hidden="false"/>
    </xf>
    <xf numFmtId="164" fontId="31" fillId="0" borderId="0" xfId="0" applyFont="true" applyBorder="false" applyAlignment="true" applyProtection="true">
      <alignment horizontal="left" vertical="center" textRotation="0" wrapText="false" indent="0" shrinkToFit="false"/>
      <protection locked="true" hidden="false"/>
    </xf>
    <xf numFmtId="164" fontId="19" fillId="0" borderId="0" xfId="0" applyFont="true" applyBorder="false" applyAlignment="true" applyProtection="false">
      <alignment horizontal="left" vertical="center" textRotation="0" wrapText="false" indent="0" shrinkToFit="false"/>
      <protection locked="true" hidden="false"/>
    </xf>
    <xf numFmtId="164" fontId="31" fillId="0" borderId="0" xfId="0" applyFont="tru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37" fillId="0" borderId="0" xfId="0" applyFont="tru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66" fillId="23" borderId="0" xfId="0" applyFont="true" applyBorder="false" applyAlignment="true" applyProtection="true">
      <alignment horizontal="left" vertical="center" textRotation="0" wrapText="false" indent="0" shrinkToFit="false"/>
      <protection locked="true" hidden="false"/>
    </xf>
    <xf numFmtId="164" fontId="19" fillId="23" borderId="0" xfId="0" applyFont="true" applyBorder="false" applyAlignment="true" applyProtection="true">
      <alignment horizontal="center" vertical="center" textRotation="0" wrapText="false" indent="0" shrinkToFit="false"/>
      <protection locked="true" hidden="false"/>
    </xf>
    <xf numFmtId="164" fontId="67" fillId="0" borderId="0" xfId="0" applyFont="true" applyBorder="false" applyAlignment="true" applyProtection="true">
      <alignment horizontal="center" vertical="center" textRotation="0" wrapText="false" indent="0" shrinkToFit="false"/>
      <protection locked="true" hidden="false"/>
    </xf>
    <xf numFmtId="164" fontId="0" fillId="0" borderId="0" xfId="0" applyFont="false" applyBorder="false" applyAlignment="true" applyProtection="true">
      <alignment horizontal="center" vertical="center"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70" fontId="6" fillId="0" borderId="0" xfId="0" applyFont="true" applyBorder="false" applyAlignment="true" applyProtection="true">
      <alignment horizontal="center" vertical="center" textRotation="0" wrapText="false" indent="0" shrinkToFit="false"/>
      <protection locked="true" hidden="false"/>
    </xf>
    <xf numFmtId="171" fontId="6" fillId="0" borderId="13" xfId="0" applyFont="true" applyBorder="true" applyAlignment="false" applyProtection="true">
      <alignment horizontal="general" vertical="bottom" textRotation="0" wrapText="false" indent="0" shrinkToFit="false"/>
      <protection locked="true" hidden="false"/>
    </xf>
    <xf numFmtId="164" fontId="68" fillId="0" borderId="12" xfId="0" applyFont="true" applyBorder="true" applyAlignment="false" applyProtection="true">
      <alignment horizontal="general" vertical="bottom" textRotation="0" wrapText="false" indent="0" shrinkToFit="false"/>
      <protection locked="true" hidden="false"/>
    </xf>
    <xf numFmtId="170" fontId="69" fillId="0" borderId="12" xfId="19" applyFont="true" applyBorder="true" applyAlignment="true" applyProtection="true">
      <alignment horizontal="center" vertical="center" textRotation="0" wrapText="false" indent="0" shrinkToFit="false"/>
      <protection locked="true" hidden="false"/>
    </xf>
    <xf numFmtId="170" fontId="69" fillId="0" borderId="12" xfId="0" applyFont="true" applyBorder="true" applyAlignment="true" applyProtection="true">
      <alignment horizontal="center" vertical="center" textRotation="0" wrapText="false" indent="0" shrinkToFit="false"/>
      <protection locked="true" hidden="false"/>
    </xf>
    <xf numFmtId="170" fontId="69" fillId="0" borderId="14" xfId="0" applyFont="true" applyBorder="true" applyAlignment="true" applyProtection="true">
      <alignment horizontal="center" vertical="center" textRotation="0" wrapText="false" indent="0" shrinkToFit="false"/>
      <protection locked="true" hidden="false"/>
    </xf>
    <xf numFmtId="170" fontId="69" fillId="0" borderId="0" xfId="0" applyFont="true" applyBorder="false" applyAlignment="true" applyProtection="true">
      <alignment horizontal="center" vertical="center" textRotation="0" wrapText="false" indent="0" shrinkToFit="false"/>
      <protection locked="true" hidden="false"/>
    </xf>
    <xf numFmtId="171" fontId="68" fillId="0" borderId="15" xfId="0" applyFont="true" applyBorder="true" applyAlignment="false" applyProtection="true">
      <alignment horizontal="general" vertical="bottom" textRotation="0" wrapText="false" indent="0" shrinkToFit="false"/>
      <protection locked="true" hidden="false"/>
    </xf>
    <xf numFmtId="164" fontId="68" fillId="0" borderId="3" xfId="0" applyFont="true" applyBorder="true" applyAlignment="false" applyProtection="true">
      <alignment horizontal="general" vertical="bottom" textRotation="0" wrapText="false" indent="0" shrinkToFit="false"/>
      <protection locked="true" hidden="false"/>
    </xf>
    <xf numFmtId="170" fontId="69" fillId="0" borderId="3" xfId="17" applyFont="true" applyBorder="true" applyAlignment="true" applyProtection="true">
      <alignment horizontal="center" vertical="center" textRotation="0" wrapText="false" indent="0" shrinkToFit="false"/>
      <protection locked="true" hidden="false"/>
    </xf>
    <xf numFmtId="170" fontId="69" fillId="0" borderId="0" xfId="17" applyFont="true" applyBorder="true" applyAlignment="true" applyProtection="true">
      <alignment horizontal="center" vertical="center" textRotation="0" wrapText="false" indent="0" shrinkToFit="false"/>
      <protection locked="true" hidden="false"/>
    </xf>
    <xf numFmtId="171" fontId="6" fillId="0" borderId="0" xfId="0" applyFont="true" applyBorder="false" applyAlignment="true" applyProtection="true">
      <alignment horizontal="general" vertical="center" textRotation="0" wrapText="false" indent="0" shrinkToFit="false"/>
      <protection locked="true" hidden="false"/>
    </xf>
    <xf numFmtId="164" fontId="6" fillId="0" borderId="0" xfId="0" applyFont="true" applyBorder="false" applyAlignment="true" applyProtection="true">
      <alignment horizontal="left" vertical="center" textRotation="0" wrapText="false" indent="0" shrinkToFit="false"/>
      <protection locked="true" hidden="false"/>
    </xf>
    <xf numFmtId="170" fontId="69" fillId="0" borderId="0" xfId="17" applyFont="true" applyBorder="true" applyAlignment="true" applyProtection="true">
      <alignment horizontal="center" vertical="bottom" textRotation="0" wrapText="false" indent="0" shrinkToFit="false"/>
      <protection locked="true" hidden="false"/>
    </xf>
    <xf numFmtId="170" fontId="69" fillId="0" borderId="0" xfId="0" applyFont="true" applyBorder="false" applyAlignment="true" applyProtection="true">
      <alignment horizontal="center" vertical="center" textRotation="0" wrapText="false" indent="0" shrinkToFit="false"/>
      <protection locked="true" hidden="false"/>
    </xf>
    <xf numFmtId="166" fontId="6" fillId="0" borderId="0" xfId="0" applyFont="true" applyBorder="false" applyAlignment="true" applyProtection="true">
      <alignment horizontal="right" vertical="bottom" textRotation="0" wrapText="false" indent="0" shrinkToFit="false"/>
      <protection locked="true" hidden="false"/>
    </xf>
    <xf numFmtId="170" fontId="69" fillId="0" borderId="11" xfId="17" applyFont="true" applyBorder="true" applyAlignment="true" applyProtection="true">
      <alignment horizontal="center" vertical="center" textRotation="0" wrapText="false" indent="0" shrinkToFit="false"/>
      <protection locked="true" hidden="false"/>
    </xf>
    <xf numFmtId="170" fontId="69" fillId="0" borderId="11" xfId="17" applyFont="true" applyBorder="true" applyAlignment="true" applyProtection="true">
      <alignment horizontal="center" vertical="bottom" textRotation="0" wrapText="false" indent="0" shrinkToFit="false"/>
      <protection locked="true" hidden="false"/>
    </xf>
    <xf numFmtId="164" fontId="25" fillId="0" borderId="0" xfId="0" applyFont="true" applyBorder="false" applyAlignment="true" applyProtection="true">
      <alignment horizontal="right" vertical="bottom" textRotation="0" wrapText="false" indent="0" shrinkToFit="false"/>
      <protection locked="true" hidden="false"/>
    </xf>
    <xf numFmtId="164" fontId="25" fillId="0" borderId="0" xfId="0" applyFont="true" applyBorder="false" applyAlignment="true" applyProtection="true">
      <alignment horizontal="left" vertical="center" textRotation="0" wrapText="false" indent="0" shrinkToFit="false"/>
      <protection locked="true" hidden="false"/>
    </xf>
    <xf numFmtId="164" fontId="0" fillId="12" borderId="0" xfId="0" applyFont="false" applyBorder="false" applyAlignment="true" applyProtection="true">
      <alignment horizontal="center" vertical="bottom" textRotation="0" wrapText="false" indent="0" shrinkToFit="false"/>
      <protection locked="true" hidden="false"/>
    </xf>
    <xf numFmtId="164" fontId="0" fillId="11" borderId="0" xfId="0" applyFont="false" applyBorder="false" applyAlignment="true" applyProtection="true">
      <alignment horizontal="center" vertical="bottom" textRotation="0" wrapText="false" indent="0" shrinkToFit="false"/>
      <protection locked="true" hidden="false"/>
    </xf>
    <xf numFmtId="164" fontId="0" fillId="11" borderId="13" xfId="0" applyFont="false" applyBorder="true" applyAlignment="true" applyProtection="true">
      <alignment horizontal="center" vertical="bottom" textRotation="0" wrapText="false" indent="0" shrinkToFit="false"/>
      <protection locked="true" hidden="false"/>
    </xf>
    <xf numFmtId="164" fontId="0" fillId="11" borderId="12" xfId="0" applyFont="false" applyBorder="true" applyAlignment="true" applyProtection="true">
      <alignment horizontal="center" vertical="bottom" textRotation="0" wrapText="false" indent="0" shrinkToFit="false"/>
      <protection locked="true" hidden="false"/>
    </xf>
    <xf numFmtId="164" fontId="0" fillId="11" borderId="14" xfId="0" applyFont="false" applyBorder="true" applyAlignment="true" applyProtection="true">
      <alignment horizontal="center" vertical="bottom" textRotation="0" wrapText="false" indent="0" shrinkToFit="false"/>
      <protection locked="true" hidden="false"/>
    </xf>
    <xf numFmtId="164" fontId="0" fillId="10" borderId="0" xfId="0" applyFont="false" applyBorder="false" applyAlignment="true" applyProtection="true">
      <alignment horizontal="center" vertical="bottom" textRotation="0" wrapText="false" indent="0" shrinkToFit="false"/>
      <protection locked="true" hidden="false"/>
    </xf>
    <xf numFmtId="164" fontId="0" fillId="10" borderId="13" xfId="0" applyFont="false" applyBorder="true" applyAlignment="true" applyProtection="true">
      <alignment horizontal="center" vertical="bottom" textRotation="0" wrapText="false" indent="0" shrinkToFit="false"/>
      <protection locked="true" hidden="false"/>
    </xf>
    <xf numFmtId="164" fontId="0" fillId="10" borderId="12" xfId="0" applyFont="false" applyBorder="true" applyAlignment="true" applyProtection="true">
      <alignment horizontal="center" vertical="bottom" textRotation="0" wrapText="false" indent="0" shrinkToFit="false"/>
      <protection locked="true" hidden="false"/>
    </xf>
    <xf numFmtId="164" fontId="0" fillId="10" borderId="14" xfId="0" applyFont="false" applyBorder="true" applyAlignment="true" applyProtection="true">
      <alignment horizontal="center" vertical="bottom" textRotation="0" wrapText="false" indent="0" shrinkToFit="false"/>
      <protection locked="true" hidden="false"/>
    </xf>
    <xf numFmtId="168" fontId="0" fillId="0" borderId="0" xfId="15" applyFont="false" applyBorder="true" applyAlignment="true" applyProtection="true">
      <alignment horizontal="center" vertical="bottom" textRotation="0" wrapText="false" indent="0" shrinkToFit="false"/>
      <protection locked="true" hidden="false"/>
    </xf>
    <xf numFmtId="164" fontId="70" fillId="12" borderId="0" xfId="0" applyFont="true" applyBorder="false" applyAlignment="true" applyProtection="true">
      <alignment horizontal="center" vertical="center" textRotation="0" wrapText="false" indent="0" shrinkToFit="false"/>
      <protection locked="true" hidden="false"/>
    </xf>
    <xf numFmtId="164" fontId="69" fillId="0" borderId="0" xfId="0" applyFont="true" applyBorder="false" applyAlignment="true" applyProtection="true">
      <alignment horizontal="center" vertical="bottom" textRotation="0" wrapText="false" indent="0" shrinkToFit="false"/>
      <protection locked="true" hidden="false"/>
    </xf>
    <xf numFmtId="164" fontId="71" fillId="11" borderId="0" xfId="0" applyFont="true" applyBorder="false" applyAlignment="true" applyProtection="true">
      <alignment horizontal="center" vertical="center" textRotation="0" wrapText="false" indent="0" shrinkToFit="false"/>
      <protection locked="true" hidden="false"/>
    </xf>
    <xf numFmtId="164" fontId="71" fillId="11" borderId="16" xfId="0" applyFont="true" applyBorder="true" applyAlignment="true" applyProtection="true">
      <alignment horizontal="center" vertical="center" textRotation="0" wrapText="false" indent="0" shrinkToFit="false"/>
      <protection locked="true" hidden="false"/>
    </xf>
    <xf numFmtId="164" fontId="71" fillId="11" borderId="17" xfId="0" applyFont="true" applyBorder="true" applyAlignment="true" applyProtection="true">
      <alignment horizontal="center" vertical="center" textRotation="0" wrapText="false" indent="0" shrinkToFit="false"/>
      <protection locked="true" hidden="false"/>
    </xf>
    <xf numFmtId="164" fontId="72" fillId="10" borderId="0" xfId="0" applyFont="true" applyBorder="false" applyAlignment="true" applyProtection="true">
      <alignment horizontal="center" vertical="center" textRotation="0" wrapText="true" indent="0" shrinkToFit="false"/>
      <protection locked="true" hidden="false"/>
    </xf>
    <xf numFmtId="164" fontId="69" fillId="10" borderId="16" xfId="0" applyFont="true" applyBorder="true" applyAlignment="true" applyProtection="true">
      <alignment horizontal="center" vertical="bottom" textRotation="0" wrapText="true" indent="0" shrinkToFit="false"/>
      <protection locked="true" hidden="false"/>
    </xf>
    <xf numFmtId="164" fontId="73" fillId="10" borderId="0" xfId="0" applyFont="true" applyBorder="false" applyAlignment="true" applyProtection="true">
      <alignment horizontal="center" vertical="center" textRotation="0" wrapText="true" indent="0" shrinkToFit="false"/>
      <protection locked="true" hidden="false"/>
    </xf>
    <xf numFmtId="164" fontId="73" fillId="10" borderId="17" xfId="0" applyFont="true" applyBorder="true" applyAlignment="true" applyProtection="true">
      <alignment horizontal="center" vertical="center" textRotation="0" wrapText="true" indent="0" shrinkToFit="false"/>
      <protection locked="true" hidden="false"/>
    </xf>
    <xf numFmtId="167" fontId="0" fillId="0" borderId="0" xfId="15" applyFont="false" applyBorder="true" applyAlignment="true" applyProtection="true">
      <alignment horizontal="general" vertical="bottom" textRotation="0" wrapText="false" indent="0" shrinkToFit="false"/>
      <protection locked="true" hidden="false"/>
    </xf>
    <xf numFmtId="164" fontId="69" fillId="22" borderId="0" xfId="0" applyFont="true" applyBorder="false" applyAlignment="true" applyProtection="true">
      <alignment horizontal="left" vertical="center" textRotation="0" wrapText="true" indent="0" shrinkToFit="false"/>
      <protection locked="true" hidden="false"/>
    </xf>
    <xf numFmtId="170" fontId="74" fillId="12" borderId="0" xfId="0" applyFont="true" applyBorder="false" applyAlignment="true" applyProtection="true">
      <alignment horizontal="right" vertical="bottom" textRotation="0" wrapText="false" indent="0" shrinkToFit="false"/>
      <protection locked="true" hidden="false"/>
    </xf>
    <xf numFmtId="170" fontId="74" fillId="0" borderId="0" xfId="15" applyFont="true" applyBorder="true" applyAlignment="true" applyProtection="true">
      <alignment horizontal="center" vertical="bottom" textRotation="0" wrapText="false" indent="0" shrinkToFit="false"/>
      <protection locked="true" hidden="false"/>
    </xf>
    <xf numFmtId="170" fontId="74" fillId="11" borderId="0" xfId="15" applyFont="true" applyBorder="true" applyAlignment="true" applyProtection="true">
      <alignment horizontal="right" vertical="bottom" textRotation="0" wrapText="false" indent="0" shrinkToFit="false"/>
      <protection locked="true" hidden="false"/>
    </xf>
    <xf numFmtId="170" fontId="75" fillId="11" borderId="16" xfId="15" applyFont="true" applyBorder="true" applyAlignment="true" applyProtection="true">
      <alignment horizontal="center" vertical="bottom" textRotation="0" wrapText="false" indent="0" shrinkToFit="false"/>
      <protection locked="true" hidden="false"/>
    </xf>
    <xf numFmtId="170" fontId="75" fillId="11" borderId="0" xfId="15" applyFont="true" applyBorder="true" applyAlignment="true" applyProtection="true">
      <alignment horizontal="right" vertical="bottom" textRotation="0" wrapText="false" indent="0" shrinkToFit="false"/>
      <protection locked="true" hidden="false"/>
    </xf>
    <xf numFmtId="170" fontId="75" fillId="11" borderId="0" xfId="15" applyFont="true" applyBorder="true" applyAlignment="true" applyProtection="true">
      <alignment horizontal="center" vertical="bottom" textRotation="0" wrapText="false" indent="0" shrinkToFit="false"/>
      <protection locked="true" hidden="false"/>
    </xf>
    <xf numFmtId="170" fontId="75" fillId="11" borderId="17" xfId="15" applyFont="true" applyBorder="true" applyAlignment="true" applyProtection="true">
      <alignment horizontal="right" vertical="bottom" textRotation="0" wrapText="false" indent="0" shrinkToFit="false"/>
      <protection locked="true" hidden="false"/>
    </xf>
    <xf numFmtId="170" fontId="74" fillId="10" borderId="0" xfId="15" applyFont="true" applyBorder="true" applyAlignment="true" applyProtection="true">
      <alignment horizontal="right" vertical="bottom" textRotation="0" wrapText="false" indent="0" shrinkToFit="false"/>
      <protection locked="true" hidden="false"/>
    </xf>
    <xf numFmtId="170" fontId="75" fillId="10" borderId="16" xfId="15" applyFont="true" applyBorder="true" applyAlignment="true" applyProtection="true">
      <alignment horizontal="center" vertical="bottom" textRotation="0" wrapText="false" indent="0" shrinkToFit="false"/>
      <protection locked="true" hidden="false"/>
    </xf>
    <xf numFmtId="170" fontId="75" fillId="10" borderId="0" xfId="15" applyFont="true" applyBorder="true" applyAlignment="true" applyProtection="true">
      <alignment horizontal="right" vertical="bottom" textRotation="0" wrapText="false" indent="0" shrinkToFit="false"/>
      <protection locked="true" hidden="false"/>
    </xf>
    <xf numFmtId="170" fontId="75" fillId="10" borderId="0" xfId="15" applyFont="true" applyBorder="true" applyAlignment="true" applyProtection="true">
      <alignment horizontal="center" vertical="bottom" textRotation="0" wrapText="false" indent="0" shrinkToFit="false"/>
      <protection locked="true" hidden="false"/>
    </xf>
    <xf numFmtId="170" fontId="75" fillId="10" borderId="17" xfId="15" applyFont="true" applyBorder="true" applyAlignment="true" applyProtection="true">
      <alignment horizontal="right" vertical="bottom" textRotation="0" wrapText="false" indent="0" shrinkToFit="false"/>
      <protection locked="true" hidden="false"/>
    </xf>
    <xf numFmtId="167" fontId="0" fillId="0" borderId="0" xfId="15" applyFont="false" applyBorder="true" applyAlignment="true" applyProtection="true">
      <alignment horizontal="center" vertical="bottom" textRotation="0" wrapText="false" indent="0" shrinkToFit="false"/>
      <protection locked="true" hidden="false"/>
    </xf>
    <xf numFmtId="170" fontId="75" fillId="11" borderId="15" xfId="15" applyFont="true" applyBorder="true" applyAlignment="true" applyProtection="true">
      <alignment horizontal="center" vertical="bottom" textRotation="0" wrapText="false" indent="0" shrinkToFit="false"/>
      <protection locked="true" hidden="false"/>
    </xf>
    <xf numFmtId="170" fontId="75" fillId="11" borderId="3" xfId="15" applyFont="true" applyBorder="true" applyAlignment="true" applyProtection="true">
      <alignment horizontal="right" vertical="bottom" textRotation="0" wrapText="false" indent="0" shrinkToFit="false"/>
      <protection locked="true" hidden="false"/>
    </xf>
    <xf numFmtId="170" fontId="75" fillId="11" borderId="3" xfId="15" applyFont="true" applyBorder="true" applyAlignment="true" applyProtection="true">
      <alignment horizontal="center" vertical="bottom" textRotation="0" wrapText="false" indent="0" shrinkToFit="false"/>
      <protection locked="true" hidden="false"/>
    </xf>
    <xf numFmtId="170" fontId="75" fillId="11" borderId="18" xfId="15" applyFont="true" applyBorder="true" applyAlignment="true" applyProtection="true">
      <alignment horizontal="right" vertical="bottom" textRotation="0" wrapText="false" indent="0" shrinkToFit="false"/>
      <protection locked="true" hidden="false"/>
    </xf>
    <xf numFmtId="170" fontId="75" fillId="10" borderId="15" xfId="15" applyFont="true" applyBorder="true" applyAlignment="true" applyProtection="true">
      <alignment horizontal="center" vertical="bottom" textRotation="0" wrapText="false" indent="0" shrinkToFit="false"/>
      <protection locked="true" hidden="false"/>
    </xf>
    <xf numFmtId="170" fontId="75" fillId="10" borderId="3" xfId="15" applyFont="true" applyBorder="true" applyAlignment="true" applyProtection="true">
      <alignment horizontal="right" vertical="bottom" textRotation="0" wrapText="false" indent="0" shrinkToFit="false"/>
      <protection locked="true" hidden="false"/>
    </xf>
    <xf numFmtId="170" fontId="75" fillId="10" borderId="3" xfId="15" applyFont="true" applyBorder="true" applyAlignment="true" applyProtection="true">
      <alignment horizontal="center" vertical="bottom" textRotation="0" wrapText="false" indent="0" shrinkToFit="false"/>
      <protection locked="true" hidden="false"/>
    </xf>
    <xf numFmtId="170" fontId="75" fillId="10" borderId="18" xfId="15" applyFont="true" applyBorder="true" applyAlignment="true" applyProtection="true">
      <alignment horizontal="right" vertical="bottom" textRotation="0" wrapText="false" indent="0" shrinkToFit="false"/>
      <protection locked="true" hidden="false"/>
    </xf>
    <xf numFmtId="164" fontId="0" fillId="22" borderId="0" xfId="0" applyFont="false" applyBorder="false" applyAlignment="false" applyProtection="true">
      <alignment horizontal="general" vertical="bottom" textRotation="0" wrapText="false" indent="0" shrinkToFit="false"/>
      <protection locked="true" hidden="false"/>
    </xf>
    <xf numFmtId="164" fontId="0" fillId="22" borderId="0" xfId="0" applyFont="false" applyBorder="false" applyAlignment="true" applyProtection="true">
      <alignment horizontal="center" vertical="bottom" textRotation="0" wrapText="false" indent="0" shrinkToFit="false"/>
      <protection locked="true" hidden="false"/>
    </xf>
    <xf numFmtId="178" fontId="69" fillId="21" borderId="0" xfId="0" applyFont="true" applyBorder="false" applyAlignment="true" applyProtection="true">
      <alignment horizontal="center" vertical="bottom" textRotation="0" wrapText="false" indent="0" shrinkToFit="false"/>
      <protection locked="false" hidden="false"/>
    </xf>
    <xf numFmtId="164" fontId="6" fillId="0" borderId="0" xfId="0" applyFont="true" applyBorder="false" applyAlignment="true" applyProtection="true">
      <alignment horizontal="center" vertical="bottom" textRotation="0" wrapText="false" indent="0" shrinkToFit="false"/>
      <protection locked="true" hidden="false"/>
    </xf>
    <xf numFmtId="171" fontId="0" fillId="0" borderId="13" xfId="0" applyFont="false" applyBorder="true" applyAlignment="false" applyProtection="true">
      <alignment horizontal="general" vertical="bottom" textRotation="0" wrapText="false" indent="0" shrinkToFit="false"/>
      <protection locked="true" hidden="false"/>
    </xf>
    <xf numFmtId="164" fontId="0" fillId="0" borderId="12" xfId="0" applyFont="true" applyBorder="true" applyAlignment="true" applyProtection="true">
      <alignment horizontal="general" vertical="center" textRotation="0" wrapText="false" indent="0" shrinkToFit="false"/>
      <protection locked="true" hidden="false"/>
    </xf>
    <xf numFmtId="170" fontId="69" fillId="0" borderId="0" xfId="0" applyFont="true" applyBorder="false" applyAlignment="true" applyProtection="true">
      <alignment horizontal="center" vertical="bottom" textRotation="0" wrapText="false" indent="0" shrinkToFit="false"/>
      <protection locked="true" hidden="false"/>
    </xf>
    <xf numFmtId="171" fontId="31" fillId="0" borderId="15" xfId="0" applyFont="true" applyBorder="true" applyAlignment="false" applyProtection="true">
      <alignment horizontal="general" vertical="bottom" textRotation="0" wrapText="false" indent="0" shrinkToFit="false"/>
      <protection locked="true" hidden="false"/>
    </xf>
    <xf numFmtId="164" fontId="31" fillId="0" borderId="3" xfId="17" applyFont="true" applyBorder="true" applyAlignment="true" applyProtection="true">
      <alignment horizontal="general" vertical="center" textRotation="0" wrapText="false" indent="0" shrinkToFit="false"/>
      <protection locked="true" hidden="false"/>
    </xf>
    <xf numFmtId="170" fontId="69" fillId="0" borderId="18" xfId="17" applyFont="true" applyBorder="true" applyAlignment="true" applyProtection="true">
      <alignment horizontal="center" vertical="center" textRotation="0" wrapText="false" indent="0" shrinkToFit="false"/>
      <protection locked="true" hidden="false"/>
    </xf>
    <xf numFmtId="171" fontId="0" fillId="0" borderId="12" xfId="0" applyFont="false" applyBorder="true" applyAlignment="false" applyProtection="true">
      <alignment horizontal="general" vertical="bottom" textRotation="0" wrapText="false" indent="0" shrinkToFit="false"/>
      <protection locked="true" hidden="false"/>
    </xf>
    <xf numFmtId="170" fontId="69" fillId="0" borderId="0" xfId="0" applyFont="true" applyBorder="false" applyAlignment="true" applyProtection="true">
      <alignment horizontal="center" vertical="bottom" textRotation="0" wrapText="false" indent="0" shrinkToFit="false"/>
      <protection locked="true" hidden="false"/>
    </xf>
    <xf numFmtId="164" fontId="49" fillId="22" borderId="0" xfId="0" applyFont="true" applyBorder="false" applyAlignment="true" applyProtection="true">
      <alignment horizontal="right" vertical="center" textRotation="0" wrapText="true" indent="0" shrinkToFit="false"/>
      <protection locked="true" hidden="false"/>
    </xf>
    <xf numFmtId="164" fontId="49" fillId="22" borderId="0" xfId="0" applyFont="true" applyBorder="false" applyAlignment="true" applyProtection="true">
      <alignment horizontal="center" vertical="center" textRotation="0" wrapText="true" indent="0" shrinkToFit="false"/>
      <protection locked="true" hidden="false"/>
    </xf>
    <xf numFmtId="164" fontId="42" fillId="22" borderId="0" xfId="0" applyFont="true" applyBorder="false" applyAlignment="true" applyProtection="true">
      <alignment horizontal="center" vertical="bottom" textRotation="0" wrapText="true" indent="0" shrinkToFit="false"/>
      <protection locked="true" hidden="false"/>
    </xf>
    <xf numFmtId="164" fontId="43" fillId="22" borderId="0" xfId="0" applyFont="true" applyBorder="false" applyAlignment="true" applyProtection="true">
      <alignment horizontal="center" vertical="center" textRotation="0" wrapText="true" indent="0" shrinkToFit="false"/>
      <protection locked="true" hidden="false"/>
    </xf>
    <xf numFmtId="164" fontId="6" fillId="22" borderId="0" xfId="0" applyFont="true" applyBorder="false" applyAlignment="true" applyProtection="true">
      <alignment horizontal="left" vertical="center" textRotation="0" wrapText="true" indent="0" shrinkToFit="false"/>
      <protection locked="true" hidden="false"/>
    </xf>
    <xf numFmtId="168" fontId="0" fillId="0" borderId="0" xfId="15" applyFont="false" applyBorder="true" applyAlignment="true" applyProtection="true">
      <alignment horizontal="center" vertical="center" textRotation="0" wrapText="false" indent="0" shrinkToFit="false"/>
      <protection locked="true" hidden="false"/>
    </xf>
    <xf numFmtId="164" fontId="0" fillId="22" borderId="0" xfId="0" applyFont="false" applyBorder="false" applyAlignment="true" applyProtection="true">
      <alignment horizontal="center" vertical="center" textRotation="0" wrapText="true" indent="0" shrinkToFit="false"/>
      <protection locked="true" hidden="false"/>
    </xf>
    <xf numFmtId="167" fontId="0" fillId="0" borderId="0" xfId="15" applyFont="false" applyBorder="true" applyAlignment="true" applyProtection="true">
      <alignment horizontal="center" vertical="center" textRotation="0" wrapText="false" indent="0" shrinkToFit="false"/>
      <protection locked="true" hidden="false"/>
    </xf>
    <xf numFmtId="164" fontId="37" fillId="0" borderId="0" xfId="0" applyFont="true" applyBorder="false" applyAlignment="true" applyProtection="false">
      <alignment horizontal="general" vertical="center" textRotation="0" wrapText="false" indent="0" shrinkToFit="false"/>
      <protection locked="true" hidden="false"/>
    </xf>
    <xf numFmtId="164" fontId="19" fillId="23" borderId="0" xfId="0" applyFont="true" applyBorder="false" applyAlignment="true" applyProtection="false">
      <alignment horizontal="left" vertical="center" textRotation="0" wrapText="false" indent="0" shrinkToFit="false"/>
      <protection locked="true" hidden="false"/>
    </xf>
    <xf numFmtId="164" fontId="45" fillId="0" borderId="0" xfId="0" applyFont="true" applyBorder="false" applyAlignment="true" applyProtection="false">
      <alignment horizontal="center" vertical="bottom" textRotation="0" wrapText="false" indent="0" shrinkToFit="false"/>
      <protection locked="true" hidden="false"/>
    </xf>
    <xf numFmtId="164" fontId="42" fillId="0" borderId="0" xfId="0" applyFont="true" applyBorder="false" applyAlignment="true" applyProtection="false">
      <alignment horizontal="general" vertical="center" textRotation="0" wrapText="false" indent="0" shrinkToFit="false"/>
      <protection locked="true" hidden="false"/>
    </xf>
    <xf numFmtId="164" fontId="42" fillId="0" borderId="0" xfId="0" applyFont="true" applyBorder="false" applyAlignment="true" applyProtection="false">
      <alignment horizontal="left" vertical="center" textRotation="0" wrapText="false" indent="0" shrinkToFit="false"/>
      <protection locked="true" hidden="false"/>
    </xf>
    <xf numFmtId="168" fontId="31" fillId="0" borderId="0" xfId="15" applyFont="true" applyBorder="true" applyAlignment="true" applyProtection="true">
      <alignment horizontal="general" vertical="bottom" textRotation="0" wrapText="false" indent="0" shrinkToFit="false"/>
      <protection locked="true" hidden="false"/>
    </xf>
    <xf numFmtId="164" fontId="76" fillId="0" borderId="0" xfId="0" applyFont="true" applyBorder="false" applyAlignment="false" applyProtection="false">
      <alignment horizontal="general" vertical="bottom" textRotation="0" wrapText="false" indent="0" shrinkToFit="false"/>
      <protection locked="true" hidden="false"/>
    </xf>
    <xf numFmtId="168" fontId="0" fillId="0" borderId="0" xfId="0" applyFont="false" applyBorder="false" applyAlignment="true" applyProtection="false">
      <alignment horizontal="right"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31" fillId="0" borderId="0" xfId="0" applyFont="true" applyBorder="false" applyAlignment="true" applyProtection="false">
      <alignment horizontal="right" vertical="center"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8" fontId="0" fillId="0" borderId="0" xfId="15" applyFont="false" applyBorder="true" applyAlignment="true" applyProtection="true">
      <alignment horizontal="right" vertical="bottom" textRotation="0" wrapText="false" indent="0" shrinkToFit="false"/>
      <protection locked="true" hidden="false"/>
    </xf>
    <xf numFmtId="179" fontId="0" fillId="21" borderId="0" xfId="0" applyFont="false" applyBorder="false" applyAlignment="true" applyProtection="true">
      <alignment horizontal="right" vertical="bottom" textRotation="0" wrapText="false" indent="0" shrinkToFit="false"/>
      <protection locked="fals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77" fillId="0" borderId="0" xfId="0" applyFont="true" applyBorder="false" applyAlignment="true" applyProtection="false">
      <alignment horizontal="left" vertical="center" textRotation="0" wrapText="false" indent="0" shrinkToFit="false"/>
      <protection locked="true" hidden="false"/>
    </xf>
    <xf numFmtId="180" fontId="31" fillId="0" borderId="0" xfId="19" applyFont="true" applyBorder="true" applyAlignment="true" applyProtection="true">
      <alignment horizontal="general" vertical="bottom" textRotation="0" wrapText="false" indent="0" shrinkToFit="false"/>
      <protection locked="true" hidden="false"/>
    </xf>
    <xf numFmtId="164" fontId="78" fillId="0" borderId="0" xfId="0" applyFont="true" applyBorder="false" applyAlignment="true" applyProtection="false">
      <alignment horizontal="general" vertical="center" textRotation="0" wrapText="false" indent="0" shrinkToFit="false"/>
      <protection locked="true" hidden="false"/>
    </xf>
    <xf numFmtId="168" fontId="31" fillId="0" borderId="12" xfId="15" applyFont="true" applyBorder="true" applyAlignment="true" applyProtection="true">
      <alignment horizontal="general" vertical="bottom" textRotation="0" wrapText="false" indent="0" shrinkToFit="false"/>
      <protection locked="true" hidden="false"/>
    </xf>
    <xf numFmtId="168" fontId="31" fillId="0" borderId="3" xfId="15" applyFont="true" applyBorder="true" applyAlignment="true" applyProtection="true">
      <alignment horizontal="general" vertical="bottom" textRotation="0" wrapText="false" indent="0" shrinkToFit="false"/>
      <protection locked="true" hidden="false"/>
    </xf>
    <xf numFmtId="164" fontId="42" fillId="0" borderId="12" xfId="0" applyFont="true" applyBorder="true" applyAlignment="true" applyProtection="false">
      <alignment horizontal="general" vertical="center" textRotation="0" wrapText="false" indent="0" shrinkToFit="false"/>
      <protection locked="true" hidden="false"/>
    </xf>
    <xf numFmtId="164" fontId="0" fillId="0" borderId="12" xfId="0" applyFont="false" applyBorder="true" applyAlignment="false" applyProtection="false">
      <alignment horizontal="general" vertical="bottom" textRotation="0" wrapText="false" indent="0" shrinkToFit="false"/>
      <protection locked="true" hidden="false"/>
    </xf>
    <xf numFmtId="168" fontId="0" fillId="0" borderId="12" xfId="0" applyFont="false" applyBorder="true" applyAlignment="false" applyProtection="false">
      <alignment horizontal="general" vertical="bottom" textRotation="0" wrapText="false" indent="0" shrinkToFit="false"/>
      <protection locked="true" hidden="false"/>
    </xf>
    <xf numFmtId="164" fontId="42" fillId="0" borderId="19" xfId="0" applyFont="true" applyBorder="true" applyAlignment="true" applyProtection="false">
      <alignment horizontal="left" vertical="center" textRotation="0" wrapText="false" indent="0" shrinkToFit="false"/>
      <protection locked="true" hidden="false"/>
    </xf>
    <xf numFmtId="171" fontId="0" fillId="0" borderId="19" xfId="0" applyFont="false" applyBorder="true" applyAlignment="true" applyProtection="false">
      <alignment horizontal="center" vertical="bottom" textRotation="0" wrapText="false" indent="0" shrinkToFit="false"/>
      <protection locked="true" hidden="false"/>
    </xf>
    <xf numFmtId="168" fontId="0" fillId="0" borderId="19" xfId="0" applyFont="false" applyBorder="true" applyAlignment="false" applyProtection="false">
      <alignment horizontal="general" vertical="bottom" textRotation="0" wrapText="false" indent="0" shrinkToFit="false"/>
      <protection locked="true" hidden="false"/>
    </xf>
    <xf numFmtId="164" fontId="79" fillId="0" borderId="0" xfId="0" applyFont="true" applyBorder="false" applyAlignment="false" applyProtection="false">
      <alignment horizontal="general" vertical="bottom" textRotation="0" wrapText="false" indent="0" shrinkToFit="false"/>
      <protection locked="true" hidden="false"/>
    </xf>
    <xf numFmtId="164" fontId="78"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42" fillId="0" borderId="0" xfId="0" applyFont="true" applyBorder="false" applyAlignment="true" applyProtection="false">
      <alignment horizontal="center" vertical="center" textRotation="0" wrapText="false" indent="0" shrinkToFit="false"/>
      <protection locked="true" hidden="false"/>
    </xf>
    <xf numFmtId="164" fontId="80" fillId="0" borderId="20" xfId="0" applyFont="true" applyBorder="true" applyAlignment="true" applyProtection="false">
      <alignment horizontal="center" vertical="center" textRotation="0" wrapText="true" indent="0" shrinkToFit="false"/>
      <protection locked="true" hidden="false"/>
    </xf>
    <xf numFmtId="164" fontId="0" fillId="0" borderId="21" xfId="0" applyFont="false" applyBorder="true" applyAlignment="true" applyProtection="false">
      <alignment horizontal="general" vertical="center" textRotation="0" wrapText="false" indent="0" shrinkToFit="false"/>
      <protection locked="true" hidden="false"/>
    </xf>
    <xf numFmtId="164" fontId="80" fillId="0" borderId="22" xfId="0" applyFont="true" applyBorder="true" applyAlignment="true" applyProtection="false">
      <alignment horizontal="center" vertical="center" textRotation="0" wrapText="true" indent="0" shrinkToFit="false"/>
      <protection locked="true" hidden="false"/>
    </xf>
    <xf numFmtId="164" fontId="0" fillId="0" borderId="23" xfId="0" applyFont="true" applyBorder="true" applyAlignment="true" applyProtection="false">
      <alignment horizontal="center" vertical="center" textRotation="0" wrapText="true" indent="0" shrinkToFit="false"/>
      <protection locked="true" hidden="false"/>
    </xf>
    <xf numFmtId="164" fontId="0" fillId="0" borderId="24" xfId="0" applyFont="true" applyBorder="true" applyAlignment="true" applyProtection="false">
      <alignment horizontal="center" vertical="center" textRotation="0" wrapText="true" indent="0" shrinkToFit="false"/>
      <protection locked="true" hidden="false"/>
    </xf>
    <xf numFmtId="164" fontId="0" fillId="0" borderId="21" xfId="0" applyFont="false" applyBorder="true" applyAlignment="false" applyProtection="false">
      <alignment horizontal="general" vertical="bottom" textRotation="0" wrapText="false" indent="0" shrinkToFit="false"/>
      <protection locked="true" hidden="false"/>
    </xf>
    <xf numFmtId="164" fontId="0" fillId="0" borderId="25" xfId="0" applyFont="true" applyBorder="true" applyAlignment="true" applyProtection="false">
      <alignment horizontal="center" vertical="center" textRotation="0" wrapText="true" indent="0" shrinkToFit="false"/>
      <protection locked="true" hidden="false"/>
    </xf>
    <xf numFmtId="181" fontId="81" fillId="0" borderId="0" xfId="0" applyFont="true" applyBorder="false" applyAlignment="true" applyProtection="false">
      <alignment horizontal="general" vertical="center" textRotation="0" wrapText="true" indent="0" shrinkToFit="false"/>
      <protection locked="true" hidden="false"/>
    </xf>
    <xf numFmtId="164" fontId="0" fillId="25" borderId="23" xfId="0" applyFont="false" applyBorder="true" applyAlignment="true" applyProtection="false">
      <alignment horizontal="center" vertical="bottom" textRotation="0" wrapText="false" indent="0" shrinkToFit="false"/>
      <protection locked="true" hidden="false"/>
    </xf>
    <xf numFmtId="168" fontId="31" fillId="25" borderId="23" xfId="15" applyFont="true" applyBorder="true" applyAlignment="true" applyProtection="true">
      <alignment horizontal="general" vertical="bottom" textRotation="0" wrapText="false" indent="0" shrinkToFit="false"/>
      <protection locked="true" hidden="false"/>
    </xf>
    <xf numFmtId="168" fontId="0" fillId="0" borderId="23" xfId="15" applyFont="false" applyBorder="true" applyAlignment="true" applyProtection="true">
      <alignment horizontal="general" vertical="bottom" textRotation="0" wrapText="false" indent="0" shrinkToFit="false"/>
      <protection locked="true" hidden="false"/>
    </xf>
    <xf numFmtId="168" fontId="0" fillId="22" borderId="24" xfId="15" applyFont="false" applyBorder="true" applyAlignment="true" applyProtection="true">
      <alignment horizontal="general" vertical="bottom" textRotation="0" wrapText="false" indent="0" shrinkToFit="false"/>
      <protection locked="true" hidden="false"/>
    </xf>
    <xf numFmtId="164" fontId="0" fillId="0" borderId="21" xfId="0" applyFont="false" applyBorder="true" applyAlignment="true" applyProtection="false">
      <alignment horizontal="center" vertical="center" textRotation="0" wrapText="true" indent="0" shrinkToFit="false"/>
      <protection locked="true" hidden="false"/>
    </xf>
    <xf numFmtId="168" fontId="0" fillId="0" borderId="25" xfId="15" applyFont="false" applyBorder="true" applyAlignment="true" applyProtection="true">
      <alignment horizontal="general" vertical="bottom" textRotation="0" wrapText="false" indent="0" shrinkToFit="false"/>
      <protection locked="true" hidden="false"/>
    </xf>
    <xf numFmtId="168" fontId="0" fillId="25" borderId="23" xfId="15" applyFont="false" applyBorder="true" applyAlignment="true" applyProtection="true">
      <alignment horizontal="general" vertical="bottom" textRotation="0" wrapText="false" indent="0" shrinkToFit="false"/>
      <protection locked="true" hidden="false"/>
    </xf>
    <xf numFmtId="179" fontId="16" fillId="0" borderId="0" xfId="19" applyFont="true" applyBorder="true" applyAlignment="true" applyProtection="true">
      <alignment horizontal="general" vertical="bottom" textRotation="0" wrapText="false" indent="0" shrinkToFit="false"/>
      <protection locked="true" hidden="false"/>
    </xf>
    <xf numFmtId="164" fontId="31" fillId="0" borderId="0" xfId="0" applyFont="true" applyBorder="false" applyAlignment="true" applyProtection="false">
      <alignment horizontal="general" vertical="bottom" textRotation="0" wrapText="false" indent="0" shrinkToFit="false"/>
      <protection locked="true" hidden="false"/>
    </xf>
    <xf numFmtId="175" fontId="0" fillId="25" borderId="26" xfId="0" applyFont="false" applyBorder="true" applyAlignment="true" applyProtection="false">
      <alignment horizontal="center" vertical="bottom" textRotation="0" wrapText="false" indent="0" shrinkToFit="false"/>
      <protection locked="true" hidden="false"/>
    </xf>
    <xf numFmtId="168" fontId="0" fillId="25" borderId="26" xfId="15" applyFont="false" applyBorder="true" applyAlignment="true" applyProtection="true">
      <alignment horizontal="general" vertical="bottom" textRotation="0" wrapText="false" indent="0" shrinkToFit="false"/>
      <protection locked="true" hidden="false"/>
    </xf>
    <xf numFmtId="168" fontId="0" fillId="0" borderId="26" xfId="15" applyFont="false" applyBorder="true" applyAlignment="true" applyProtection="true">
      <alignment horizontal="general" vertical="bottom" textRotation="0" wrapText="false" indent="0" shrinkToFit="false"/>
      <protection locked="true" hidden="false"/>
    </xf>
    <xf numFmtId="168" fontId="0" fillId="22" borderId="27" xfId="15" applyFont="false" applyBorder="true" applyAlignment="true" applyProtection="true">
      <alignment horizontal="general" vertical="bottom" textRotation="0" wrapText="false" indent="0" shrinkToFit="false"/>
      <protection locked="true" hidden="false"/>
    </xf>
    <xf numFmtId="168" fontId="0" fillId="0" borderId="28" xfId="15" applyFont="false" applyBorder="true" applyAlignment="true" applyProtection="true">
      <alignment horizontal="general" vertical="bottom" textRotation="0" wrapText="false" indent="0" shrinkToFit="false"/>
      <protection locked="true" hidden="false"/>
    </xf>
    <xf numFmtId="171" fontId="31"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2" fillId="0" borderId="0" xfId="0" applyFont="true" applyBorder="true" applyAlignment="true" applyProtection="false">
      <alignment horizontal="left" vertical="center" textRotation="0" wrapText="false" indent="0" shrinkToFit="false"/>
      <protection locked="true" hidden="false"/>
    </xf>
    <xf numFmtId="168" fontId="0" fillId="0" borderId="23" xfId="15" applyFont="false" applyBorder="true" applyAlignment="true" applyProtection="true">
      <alignment horizontal="general" vertical="center" textRotation="0" wrapText="false" indent="0" shrinkToFit="false"/>
      <protection locked="true" hidden="false"/>
    </xf>
    <xf numFmtId="168" fontId="31" fillId="0" borderId="23" xfId="15" applyFont="true" applyBorder="true" applyAlignment="true" applyProtection="true">
      <alignment horizontal="general" vertical="center" textRotation="0" wrapText="false" indent="0" shrinkToFit="false"/>
      <protection locked="true" hidden="false"/>
    </xf>
    <xf numFmtId="168" fontId="0" fillId="0" borderId="0" xfId="0" applyFont="false" applyBorder="true" applyAlignment="false" applyProtection="false">
      <alignment horizontal="general" vertical="bottom" textRotation="0" wrapText="false" indent="0" shrinkToFit="false"/>
      <protection locked="true" hidden="false"/>
    </xf>
    <xf numFmtId="179" fontId="0" fillId="0" borderId="0" xfId="19" applyFont="false" applyBorder="tru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true" indent="0" shrinkToFit="false"/>
      <protection locked="true" hidden="false"/>
    </xf>
    <xf numFmtId="182" fontId="31" fillId="0" borderId="0" xfId="69" applyFont="true" applyBorder="true" applyAlignment="true" applyProtection="true">
      <alignment horizontal="center" vertical="center" textRotation="0" wrapText="false" indent="0" shrinkToFit="false"/>
      <protection locked="true" hidden="false"/>
    </xf>
    <xf numFmtId="172" fontId="0" fillId="0" borderId="0" xfId="0" applyFont="false" applyBorder="false" applyAlignment="false" applyProtection="false">
      <alignment horizontal="general" vertical="bottom" textRotation="0" wrapText="false" indent="0" shrinkToFit="false"/>
      <protection locked="true" hidden="false"/>
    </xf>
    <xf numFmtId="168" fontId="68" fillId="26" borderId="20" xfId="0" applyFont="true" applyBorder="true" applyAlignment="true" applyProtection="false">
      <alignment horizontal="general" vertical="center" textRotation="0" wrapText="false" indent="0" shrinkToFit="false"/>
      <protection locked="true" hidden="false"/>
    </xf>
    <xf numFmtId="164" fontId="0" fillId="26" borderId="29" xfId="0" applyFont="false" applyBorder="true" applyAlignment="false" applyProtection="false">
      <alignment horizontal="general" vertical="bottom" textRotation="0" wrapText="false" indent="0" shrinkToFit="false"/>
      <protection locked="true" hidden="false"/>
    </xf>
    <xf numFmtId="168" fontId="31" fillId="26" borderId="22" xfId="0" applyFont="true" applyBorder="true" applyAlignment="false" applyProtection="false">
      <alignment horizontal="general" vertical="bottom" textRotation="0" wrapText="false" indent="0" shrinkToFit="false"/>
      <protection locked="true" hidden="false"/>
    </xf>
    <xf numFmtId="164" fontId="0" fillId="0" borderId="30" xfId="0" applyFont="true" applyBorder="true" applyAlignment="false" applyProtection="false">
      <alignment horizontal="general" vertical="bottom" textRotation="0" wrapText="false" indent="0" shrinkToFit="false"/>
      <protection locked="true" hidden="false"/>
    </xf>
    <xf numFmtId="164" fontId="0" fillId="0" borderId="31" xfId="0" applyFont="false" applyBorder="true" applyAlignment="false" applyProtection="false">
      <alignment horizontal="general" vertical="bottom" textRotation="0" wrapText="false" indent="0" shrinkToFit="false"/>
      <protection locked="true" hidden="false"/>
    </xf>
    <xf numFmtId="164" fontId="79" fillId="0" borderId="0" xfId="0" applyFont="true" applyBorder="false" applyAlignment="true" applyProtection="false">
      <alignment horizontal="left" vertical="center" textRotation="0" wrapText="false" indent="0" shrinkToFit="false"/>
      <protection locked="true" hidden="false"/>
    </xf>
    <xf numFmtId="168" fontId="68" fillId="26" borderId="30" xfId="0" applyFont="true" applyBorder="true" applyAlignment="true" applyProtection="false">
      <alignment horizontal="general" vertical="center" textRotation="0" wrapText="false" indent="0" shrinkToFit="false"/>
      <protection locked="true" hidden="false"/>
    </xf>
    <xf numFmtId="164" fontId="0" fillId="26" borderId="0" xfId="0" applyFont="false" applyBorder="false" applyAlignment="false" applyProtection="false">
      <alignment horizontal="general" vertical="bottom" textRotation="0" wrapText="false" indent="0" shrinkToFit="false"/>
      <protection locked="true" hidden="false"/>
    </xf>
    <xf numFmtId="168" fontId="68" fillId="26" borderId="0" xfId="0" applyFont="true" applyBorder="false" applyAlignment="true" applyProtection="false">
      <alignment horizontal="general" vertical="center" textRotation="0" wrapText="true" indent="0" shrinkToFit="false"/>
      <protection locked="true" hidden="false"/>
    </xf>
    <xf numFmtId="168" fontId="31" fillId="26" borderId="31" xfId="0" applyFont="true" applyBorder="true" applyAlignment="true" applyProtection="false">
      <alignment horizontal="general" vertical="center" textRotation="0" wrapText="false" indent="0" shrinkToFit="false"/>
      <protection locked="true" hidden="false"/>
    </xf>
    <xf numFmtId="183" fontId="79" fillId="0" borderId="0" xfId="0" applyFont="true" applyBorder="false" applyAlignment="false" applyProtection="false">
      <alignment horizontal="general" vertical="bottom" textRotation="0" wrapText="false" indent="0" shrinkToFit="false"/>
      <protection locked="true" hidden="false"/>
    </xf>
    <xf numFmtId="168" fontId="68" fillId="26" borderId="32" xfId="0" applyFont="true" applyBorder="true" applyAlignment="true" applyProtection="false">
      <alignment horizontal="general" vertical="bottom" textRotation="0" wrapText="false" indent="0" shrinkToFit="false"/>
      <protection locked="true" hidden="false"/>
    </xf>
    <xf numFmtId="164" fontId="0" fillId="26" borderId="19" xfId="0" applyFont="false" applyBorder="true" applyAlignment="false" applyProtection="false">
      <alignment horizontal="general" vertical="bottom" textRotation="0" wrapText="false" indent="0" shrinkToFit="false"/>
      <protection locked="true" hidden="false"/>
    </xf>
    <xf numFmtId="168" fontId="68" fillId="26" borderId="19" xfId="0" applyFont="true" applyBorder="true" applyAlignment="true" applyProtection="false">
      <alignment horizontal="general" vertical="bottom" textRotation="0" wrapText="false" indent="0" shrinkToFit="false"/>
      <protection locked="true" hidden="false"/>
    </xf>
    <xf numFmtId="168" fontId="31" fillId="26" borderId="33" xfId="0" applyFont="true" applyBorder="true" applyAlignment="true" applyProtection="false">
      <alignment horizontal="general" vertical="center" textRotation="0" wrapText="false" indent="0" shrinkToFit="false"/>
      <protection locked="true" hidden="false"/>
    </xf>
    <xf numFmtId="168" fontId="68" fillId="0" borderId="0" xfId="0" applyFont="true" applyBorder="false" applyAlignment="true" applyProtection="false">
      <alignment horizontal="general" vertical="bottom" textRotation="0" wrapText="false" indent="0" shrinkToFit="false"/>
      <protection locked="true" hidden="false"/>
    </xf>
    <xf numFmtId="168" fontId="31" fillId="0" borderId="0" xfId="0" applyFont="true" applyBorder="false" applyAlignment="true" applyProtection="false">
      <alignment horizontal="general" vertical="center" textRotation="0" wrapText="false" indent="0" shrinkToFit="false"/>
      <protection locked="true" hidden="false"/>
    </xf>
    <xf numFmtId="179" fontId="19" fillId="0" borderId="0" xfId="19" applyFont="true" applyBorder="true" applyAlignment="true" applyProtection="true">
      <alignment horizontal="general" vertical="bottom" textRotation="0" wrapText="false" indent="0" shrinkToFit="false"/>
      <protection locked="true" hidden="false"/>
    </xf>
    <xf numFmtId="168" fontId="0" fillId="0" borderId="0" xfId="15" applyFont="false" applyBorder="true" applyAlignment="true" applyProtection="true">
      <alignment horizontal="general" vertical="bottom" textRotation="0" wrapText="false" indent="0" shrinkToFit="false"/>
      <protection locked="true" hidden="false"/>
    </xf>
    <xf numFmtId="164" fontId="42" fillId="0" borderId="0" xfId="0" applyFont="true" applyBorder="false" applyAlignment="true" applyProtection="false">
      <alignment horizontal="general" vertical="center" textRotation="0" wrapText="false" indent="0" shrinkToFit="false"/>
      <protection locked="true" hidden="false"/>
    </xf>
    <xf numFmtId="171" fontId="0" fillId="0" borderId="0" xfId="0" applyFont="false" applyBorder="false" applyAlignment="false" applyProtection="false">
      <alignment horizontal="general"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45" fillId="0" borderId="0" xfId="0" applyFont="true" applyBorder="false" applyAlignment="true" applyProtection="false">
      <alignment horizontal="general" vertical="center" textRotation="0" wrapText="false" indent="0" shrinkToFit="false"/>
      <protection locked="true" hidden="false"/>
    </xf>
    <xf numFmtId="168" fontId="54" fillId="0" borderId="0" xfId="0" applyFont="true" applyBorder="false" applyAlignment="false" applyProtection="false">
      <alignment horizontal="general" vertical="bottom" textRotation="0" wrapText="false" indent="0" shrinkToFit="false"/>
      <protection locked="true" hidden="false"/>
    </xf>
    <xf numFmtId="179" fontId="19"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71" fontId="55" fillId="0" borderId="0" xfId="0" applyFont="true" applyBorder="false" applyAlignment="false" applyProtection="false">
      <alignment horizontal="general" vertical="bottom" textRotation="0" wrapText="false" indent="0" shrinkToFit="false"/>
      <protection locked="true" hidden="false"/>
    </xf>
    <xf numFmtId="168" fontId="55" fillId="0" borderId="0" xfId="0" applyFont="true" applyBorder="false" applyAlignment="false" applyProtection="false">
      <alignment horizontal="general" vertical="bottom" textRotation="0" wrapText="false" indent="0" shrinkToFit="false"/>
      <protection locked="true" hidden="false"/>
    </xf>
    <xf numFmtId="164" fontId="31" fillId="0" borderId="0" xfId="0" applyFont="true" applyBorder="false" applyAlignment="false" applyProtection="false">
      <alignment horizontal="general" vertical="bottom" textRotation="0" wrapText="false" indent="0" shrinkToFit="false"/>
      <protection locked="true" hidden="false"/>
    </xf>
    <xf numFmtId="168" fontId="39" fillId="0" borderId="0" xfId="15" applyFont="true" applyBorder="true" applyAlignment="true" applyProtection="true">
      <alignment horizontal="general" vertical="bottom" textRotation="0" wrapText="false" indent="0" shrinkToFit="false"/>
      <protection locked="true" hidden="false"/>
    </xf>
    <xf numFmtId="168" fontId="45" fillId="0" borderId="0" xfId="15" applyFont="true" applyBorder="true" applyAlignment="true" applyProtection="true">
      <alignment horizontal="general"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8" fontId="0" fillId="0" borderId="0" xfId="0" applyFont="false" applyBorder="false" applyAlignment="true" applyProtection="false">
      <alignment horizontal="center" vertical="center" textRotation="0" wrapText="true" indent="0" shrinkToFit="false"/>
      <protection locked="true" hidden="false"/>
    </xf>
    <xf numFmtId="172" fontId="0" fillId="0" borderId="0" xfId="0" applyFont="false" applyBorder="false" applyAlignment="false" applyProtection="false">
      <alignment horizontal="general" vertical="bottom" textRotation="0" wrapText="false" indent="0" shrinkToFit="false"/>
      <protection locked="true" hidden="false"/>
    </xf>
    <xf numFmtId="184" fontId="0" fillId="0" borderId="0" xfId="0" applyFont="false" applyBorder="false" applyAlignment="false" applyProtection="false">
      <alignment horizontal="general" vertical="bottom" textRotation="0" wrapText="false" indent="0" shrinkToFit="false"/>
      <protection locked="true" hidden="false"/>
    </xf>
    <xf numFmtId="185" fontId="0" fillId="0" borderId="0" xfId="15" applyFont="false" applyBorder="true" applyAlignment="true" applyProtection="true">
      <alignment horizontal="general" vertical="bottom" textRotation="0" wrapText="false" indent="0" shrinkToFit="false"/>
      <protection locked="true" hidden="false"/>
    </xf>
    <xf numFmtId="185" fontId="0" fillId="0" borderId="0" xfId="0" applyFont="false" applyBorder="false" applyAlignment="false" applyProtection="false">
      <alignment horizontal="general" vertical="bottom" textRotation="0" wrapText="false" indent="0" shrinkToFit="false"/>
      <protection locked="true" hidden="false"/>
    </xf>
    <xf numFmtId="180" fontId="31" fillId="27" borderId="0" xfId="19" applyFont="true" applyBorder="true" applyAlignment="true" applyProtection="true">
      <alignment horizontal="general" vertical="bottom" textRotation="0" wrapText="false" indent="0" shrinkToFit="false"/>
      <protection locked="true" hidden="false"/>
    </xf>
    <xf numFmtId="164" fontId="82" fillId="0" borderId="0" xfId="0" applyFont="true" applyBorder="true" applyAlignment="true" applyProtection="false">
      <alignment horizontal="center" vertical="bottom" textRotation="0" wrapText="false" indent="0" shrinkToFit="false"/>
      <protection locked="true" hidden="false"/>
    </xf>
    <xf numFmtId="164" fontId="31" fillId="27" borderId="0" xfId="0" applyFont="true" applyBorder="false" applyAlignment="false" applyProtection="false">
      <alignment horizontal="general" vertical="bottom" textRotation="0" wrapText="false" indent="0" shrinkToFit="false"/>
      <protection locked="true" hidden="false"/>
    </xf>
    <xf numFmtId="164" fontId="0" fillId="27" borderId="0" xfId="0" applyFont="false" applyBorder="false" applyAlignment="false" applyProtection="false">
      <alignment horizontal="general" vertical="bottom" textRotation="0" wrapText="false" indent="0" shrinkToFit="false"/>
      <protection locked="true" hidden="false"/>
    </xf>
    <xf numFmtId="185" fontId="31" fillId="27" borderId="0" xfId="15" applyFont="true" applyBorder="true" applyAlignment="true" applyProtection="true">
      <alignment horizontal="general" vertical="bottom" textRotation="0" wrapText="false" indent="0" shrinkToFit="false"/>
      <protection locked="true" hidden="false"/>
    </xf>
    <xf numFmtId="164" fontId="31" fillId="0" borderId="0" xfId="0" applyFont="true" applyBorder="false" applyAlignment="false" applyProtection="false">
      <alignment horizontal="general" vertical="bottom" textRotation="0" wrapText="false" indent="0" shrinkToFit="false"/>
      <protection locked="true" hidden="false"/>
    </xf>
    <xf numFmtId="168" fontId="31" fillId="27" borderId="0" xfId="15" applyFont="true" applyBorder="true" applyAlignment="true" applyProtection="true">
      <alignment horizontal="general" vertical="bottom" textRotation="0" wrapText="false" indent="0" shrinkToFit="false"/>
      <protection locked="true" hidden="false"/>
    </xf>
    <xf numFmtId="179" fontId="55" fillId="19" borderId="0" xfId="0" applyFont="true" applyBorder="false" applyAlignment="false" applyProtection="false">
      <alignment horizontal="general" vertical="bottom" textRotation="0" wrapText="false" indent="0" shrinkToFit="false"/>
      <protection locked="true" hidden="false"/>
    </xf>
    <xf numFmtId="179" fontId="31" fillId="27" borderId="0" xfId="0" applyFont="true" applyBorder="false" applyAlignment="false" applyProtection="false">
      <alignment horizontal="general" vertical="bottom" textRotation="0" wrapText="false" indent="0" shrinkToFit="false"/>
      <protection locked="true" hidden="false"/>
    </xf>
    <xf numFmtId="181" fontId="83" fillId="0" borderId="0" xfId="0" applyFont="true" applyBorder="false" applyAlignment="true" applyProtection="false">
      <alignment horizontal="right" vertical="bottom" textRotation="0" wrapText="false" indent="0" shrinkToFit="false"/>
      <protection locked="true" hidden="false"/>
    </xf>
    <xf numFmtId="171" fontId="55" fillId="19" borderId="0" xfId="0" applyFont="true" applyBorder="false" applyAlignment="true" applyProtection="false">
      <alignment horizontal="right" vertical="center" textRotation="0" wrapText="false" indent="0" shrinkToFit="false"/>
      <protection locked="true" hidden="false"/>
    </xf>
    <xf numFmtId="164" fontId="31" fillId="0" borderId="0" xfId="0" applyFont="true" applyBorder="false" applyAlignment="true" applyProtection="false">
      <alignment horizontal="left" vertical="bottom" textRotation="0" wrapText="false" indent="0" shrinkToFit="false"/>
      <protection locked="true" hidden="false"/>
    </xf>
    <xf numFmtId="179" fontId="31" fillId="0" borderId="0" xfId="0" applyFont="true" applyBorder="false" applyAlignment="false" applyProtection="false">
      <alignment horizontal="general" vertical="bottom" textRotation="0" wrapText="false" indent="0" shrinkToFit="false"/>
      <protection locked="true" hidden="false"/>
    </xf>
    <xf numFmtId="171" fontId="83" fillId="0" borderId="0" xfId="0" applyFont="true" applyBorder="false" applyAlignment="true" applyProtection="false">
      <alignment horizontal="center" vertical="bottom" textRotation="0" wrapText="false" indent="0" shrinkToFit="false"/>
      <protection locked="true" hidden="false"/>
    </xf>
    <xf numFmtId="181" fontId="84" fillId="10" borderId="13" xfId="0" applyFont="true" applyBorder="true" applyAlignment="true" applyProtection="false">
      <alignment horizontal="center" vertical="bottom" textRotation="0" wrapText="false" indent="0" shrinkToFit="false"/>
      <protection locked="true" hidden="false"/>
    </xf>
    <xf numFmtId="181" fontId="40" fillId="10" borderId="12" xfId="0" applyFont="true" applyBorder="true" applyAlignment="true" applyProtection="false">
      <alignment horizontal="center" vertical="bottom" textRotation="0" wrapText="false" indent="0" shrinkToFit="false"/>
      <protection locked="true" hidden="false"/>
    </xf>
    <xf numFmtId="181" fontId="40" fillId="10" borderId="14" xfId="0" applyFont="true" applyBorder="true" applyAlignment="true" applyProtection="false">
      <alignment horizontal="center" vertical="bottom" textRotation="0" wrapText="false" indent="0" shrinkToFit="false"/>
      <protection locked="true" hidden="false"/>
    </xf>
    <xf numFmtId="171" fontId="0" fillId="0" borderId="0" xfId="0" applyFont="false" applyBorder="false" applyAlignment="true" applyProtection="false">
      <alignment horizontal="center" vertical="bottom" textRotation="0" wrapText="false" indent="0" shrinkToFit="false"/>
      <protection locked="true" hidden="false"/>
    </xf>
    <xf numFmtId="164" fontId="85" fillId="10" borderId="16" xfId="0" applyFont="true" applyBorder="true" applyAlignment="true" applyProtection="false">
      <alignment horizontal="center" vertical="center" textRotation="0" wrapText="true" indent="0" shrinkToFit="false"/>
      <protection locked="true" hidden="false"/>
    </xf>
    <xf numFmtId="181" fontId="85" fillId="10" borderId="0" xfId="0" applyFont="true" applyBorder="false" applyAlignment="true" applyProtection="false">
      <alignment horizontal="center" vertical="center" textRotation="0" wrapText="true" indent="0" shrinkToFit="false"/>
      <protection locked="true" hidden="false"/>
    </xf>
    <xf numFmtId="181" fontId="85" fillId="10" borderId="17" xfId="0" applyFont="true" applyBorder="true" applyAlignment="true" applyProtection="false">
      <alignment horizontal="center" vertical="center" textRotation="0" wrapText="true" indent="0" shrinkToFit="false"/>
      <protection locked="true" hidden="false"/>
    </xf>
    <xf numFmtId="181" fontId="83" fillId="0" borderId="0" xfId="0" applyFont="true" applyBorder="false" applyAlignment="true" applyProtection="false">
      <alignment horizontal="center" vertical="bottom" textRotation="0" wrapText="false" indent="0" shrinkToFit="false"/>
      <protection locked="true" hidden="false"/>
    </xf>
    <xf numFmtId="164" fontId="86" fillId="0" borderId="0" xfId="0" applyFont="true" applyBorder="false" applyAlignment="false" applyProtection="false">
      <alignment horizontal="general" vertical="bottom" textRotation="0" wrapText="false" indent="0" shrinkToFit="false"/>
      <protection locked="true" hidden="false"/>
    </xf>
    <xf numFmtId="181" fontId="85" fillId="10" borderId="16" xfId="0" applyFont="true" applyBorder="true" applyAlignment="true" applyProtection="false">
      <alignment horizontal="center" vertical="bottom" textRotation="0" wrapText="false" indent="0" shrinkToFit="false"/>
      <protection locked="true" hidden="false"/>
    </xf>
    <xf numFmtId="181" fontId="85" fillId="10" borderId="0" xfId="0" applyFont="true" applyBorder="false" applyAlignment="true" applyProtection="false">
      <alignment horizontal="center" vertical="bottom" textRotation="0" wrapText="false" indent="0" shrinkToFit="false"/>
      <protection locked="true" hidden="false"/>
    </xf>
    <xf numFmtId="164" fontId="87" fillId="10" borderId="0" xfId="0" applyFont="true" applyBorder="false" applyAlignment="true" applyProtection="false">
      <alignment horizontal="center" vertical="center" textRotation="0" wrapText="true" indent="0" shrinkToFit="false"/>
      <protection locked="true" hidden="false"/>
    </xf>
    <xf numFmtId="181" fontId="88" fillId="10" borderId="17" xfId="0" applyFont="true" applyBorder="true" applyAlignment="true" applyProtection="false">
      <alignment horizontal="center" vertical="bottom" textRotation="0" wrapText="false" indent="0" shrinkToFit="false"/>
      <protection locked="true" hidden="false"/>
    </xf>
    <xf numFmtId="164" fontId="45" fillId="0" borderId="0" xfId="0" applyFont="true" applyBorder="false" applyAlignment="false" applyProtection="false">
      <alignment horizontal="general" vertical="bottom" textRotation="0" wrapText="false" indent="0" shrinkToFit="false"/>
      <protection locked="true" hidden="false"/>
    </xf>
    <xf numFmtId="181" fontId="83" fillId="10" borderId="15" xfId="0" applyFont="true" applyBorder="true" applyAlignment="true" applyProtection="false">
      <alignment horizontal="center" vertical="bottom" textRotation="0" wrapText="false" indent="0" shrinkToFit="false"/>
      <protection locked="true" hidden="false"/>
    </xf>
    <xf numFmtId="181" fontId="83" fillId="10" borderId="3" xfId="0" applyFont="true" applyBorder="true" applyAlignment="true" applyProtection="false">
      <alignment horizontal="center" vertical="bottom" textRotation="0" wrapText="false" indent="0" shrinkToFit="false"/>
      <protection locked="true" hidden="false"/>
    </xf>
    <xf numFmtId="164" fontId="87" fillId="10" borderId="3" xfId="0" applyFont="true" applyBorder="true" applyAlignment="true" applyProtection="false">
      <alignment horizontal="center" vertical="center" textRotation="0" wrapText="true" indent="0" shrinkToFit="false"/>
      <protection locked="true" hidden="false"/>
    </xf>
    <xf numFmtId="164" fontId="88" fillId="10" borderId="18" xfId="0" applyFont="true" applyBorder="true" applyAlignment="true" applyProtection="false">
      <alignment horizontal="center" vertical="center" textRotation="0" wrapText="true" indent="0" shrinkToFit="false"/>
      <protection locked="true" hidden="false"/>
    </xf>
    <xf numFmtId="164" fontId="89" fillId="0" borderId="13" xfId="0" applyFont="true" applyBorder="true" applyAlignment="true" applyProtection="false">
      <alignment horizontal="center" vertical="bottom" textRotation="0" wrapText="false" indent="0" shrinkToFit="false"/>
      <protection locked="true" hidden="false"/>
    </xf>
    <xf numFmtId="164" fontId="30" fillId="0" borderId="12" xfId="0" applyFont="true" applyBorder="true" applyAlignment="true" applyProtection="false">
      <alignment horizontal="center" vertical="bottom" textRotation="0" wrapText="false" indent="0" shrinkToFit="false"/>
      <protection locked="true" hidden="false"/>
    </xf>
    <xf numFmtId="164" fontId="30" fillId="0" borderId="14" xfId="0" applyFont="true" applyBorder="true" applyAlignment="true" applyProtection="false">
      <alignment horizontal="center" vertical="bottom" textRotation="0" wrapText="false" indent="0" shrinkToFit="false"/>
      <protection locked="true" hidden="false"/>
    </xf>
    <xf numFmtId="164" fontId="83" fillId="0" borderId="0" xfId="0" applyFont="true" applyBorder="false" applyAlignment="true" applyProtection="false">
      <alignment horizontal="center" vertical="center" textRotation="0" wrapText="true" indent="0" shrinkToFit="false"/>
      <protection locked="true" hidden="false"/>
    </xf>
    <xf numFmtId="164" fontId="30" fillId="0" borderId="16" xfId="0" applyFont="true" applyBorder="true" applyAlignment="false" applyProtection="false">
      <alignment horizontal="general" vertical="bottom" textRotation="0" wrapText="false" indent="0" shrinkToFit="false"/>
      <protection locked="true" hidden="false"/>
    </xf>
    <xf numFmtId="164" fontId="30" fillId="0" borderId="0" xfId="0" applyFont="true" applyBorder="false" applyAlignment="false" applyProtection="false">
      <alignment horizontal="general" vertical="bottom" textRotation="0" wrapText="false" indent="0" shrinkToFit="false"/>
      <protection locked="true" hidden="false"/>
    </xf>
    <xf numFmtId="164" fontId="30" fillId="0" borderId="0" xfId="0" applyFont="true" applyBorder="false" applyAlignment="true" applyProtection="false">
      <alignment horizontal="center" vertical="center" textRotation="0" wrapText="true" indent="0" shrinkToFit="false"/>
      <protection locked="true" hidden="false"/>
    </xf>
    <xf numFmtId="171" fontId="55" fillId="0" borderId="17" xfId="0" applyFont="true" applyBorder="true" applyAlignment="false" applyProtection="false">
      <alignment horizontal="general" vertical="bottom" textRotation="0" wrapText="false" indent="0" shrinkToFit="false"/>
      <protection locked="true" hidden="false"/>
    </xf>
    <xf numFmtId="181" fontId="81" fillId="0" borderId="16" xfId="0" applyFont="true" applyBorder="true" applyAlignment="true" applyProtection="false">
      <alignment horizontal="general" vertical="center" textRotation="0" wrapText="true" indent="0" shrinkToFit="false"/>
      <protection locked="true" hidden="false"/>
    </xf>
    <xf numFmtId="181" fontId="83" fillId="0" borderId="0" xfId="0" applyFont="true" applyBorder="false" applyAlignment="false" applyProtection="false">
      <alignment horizontal="general" vertical="bottom" textRotation="0" wrapText="false" indent="0" shrinkToFit="false"/>
      <protection locked="true" hidden="false"/>
    </xf>
    <xf numFmtId="164" fontId="83" fillId="0" borderId="0" xfId="0" applyFont="true" applyBorder="false" applyAlignment="false" applyProtection="false">
      <alignment horizontal="general" vertical="bottom" textRotation="0" wrapText="false" indent="0" shrinkToFit="false"/>
      <protection locked="true" hidden="false"/>
    </xf>
    <xf numFmtId="164" fontId="0" fillId="0" borderId="13" xfId="0" applyFont="false" applyBorder="true" applyAlignment="false" applyProtection="false">
      <alignment horizontal="general" vertical="bottom" textRotation="0" wrapText="false" indent="0" shrinkToFit="false"/>
      <protection locked="true" hidden="false"/>
    </xf>
    <xf numFmtId="164" fontId="0" fillId="0" borderId="12" xfId="0" applyFont="false" applyBorder="true" applyAlignment="false" applyProtection="false">
      <alignment horizontal="general" vertical="bottom" textRotation="0" wrapText="false" indent="0" shrinkToFit="false"/>
      <protection locked="true" hidden="false"/>
    </xf>
    <xf numFmtId="164" fontId="0" fillId="0" borderId="14" xfId="0" applyFont="false" applyBorder="true" applyAlignment="false" applyProtection="false">
      <alignment horizontal="general" vertical="bottom" textRotation="0" wrapText="false" indent="0" shrinkToFit="false"/>
      <protection locked="true" hidden="false"/>
    </xf>
    <xf numFmtId="164" fontId="54" fillId="0" borderId="16" xfId="0" applyFont="true" applyBorder="true" applyAlignment="true" applyProtection="false">
      <alignment horizontal="general" vertical="center" textRotation="0" wrapText="false" indent="0" shrinkToFit="false"/>
      <protection locked="true" hidden="false"/>
    </xf>
    <xf numFmtId="164" fontId="0" fillId="0" borderId="16" xfId="0" applyFont="true" applyBorder="true" applyAlignment="false" applyProtection="false">
      <alignment horizontal="general" vertical="bottom" textRotation="0" wrapText="false" indent="0" shrinkToFit="false"/>
      <protection locked="true" hidden="false"/>
    </xf>
    <xf numFmtId="164" fontId="0" fillId="0" borderId="17" xfId="0" applyFont="true" applyBorder="true" applyAlignment="true" applyProtection="false">
      <alignment horizontal="center" vertical="bottom" textRotation="0" wrapText="false" indent="0" shrinkToFit="false"/>
      <protection locked="true" hidden="false"/>
    </xf>
    <xf numFmtId="164" fontId="54" fillId="0" borderId="0" xfId="0" applyFont="true" applyBorder="false" applyAlignment="true" applyProtection="false">
      <alignment horizontal="general" vertical="center" textRotation="0" wrapText="false" indent="0" shrinkToFit="false"/>
      <protection locked="true" hidden="false"/>
    </xf>
    <xf numFmtId="164" fontId="89" fillId="0" borderId="16" xfId="0" applyFont="true" applyBorder="true" applyAlignment="false" applyProtection="false">
      <alignment horizontal="general" vertical="bottom" textRotation="0" wrapText="false" indent="0" shrinkToFit="false"/>
      <protection locked="true" hidden="false"/>
    </xf>
    <xf numFmtId="164" fontId="54" fillId="0" borderId="0" xfId="0" applyFont="true" applyBorder="false" applyAlignment="false" applyProtection="false">
      <alignment horizontal="general" vertical="bottom" textRotation="0" wrapText="false" indent="0" shrinkToFit="false"/>
      <protection locked="true" hidden="false"/>
    </xf>
    <xf numFmtId="180" fontId="31" fillId="0" borderId="0" xfId="0" applyFont="true" applyBorder="false" applyAlignment="false" applyProtection="false">
      <alignment horizontal="general" vertical="bottom" textRotation="0" wrapText="false" indent="0" shrinkToFit="false"/>
      <protection locked="true" hidden="false"/>
    </xf>
    <xf numFmtId="180" fontId="31" fillId="0" borderId="17" xfId="0" applyFont="true" applyBorder="true" applyAlignment="false" applyProtection="false">
      <alignment horizontal="general" vertical="bottom" textRotation="0" wrapText="false" indent="0" shrinkToFit="false"/>
      <protection locked="true" hidden="false"/>
    </xf>
    <xf numFmtId="164" fontId="30" fillId="0" borderId="15" xfId="0" applyFont="true" applyBorder="true" applyAlignment="false" applyProtection="false">
      <alignment horizontal="general" vertical="bottom" textRotation="0" wrapText="false" indent="0" shrinkToFit="false"/>
      <protection locked="true" hidden="false"/>
    </xf>
    <xf numFmtId="164" fontId="30" fillId="0" borderId="3" xfId="0" applyFont="true" applyBorder="true" applyAlignment="false" applyProtection="false">
      <alignment horizontal="general" vertical="bottom" textRotation="0" wrapText="false" indent="0" shrinkToFit="false"/>
      <protection locked="true" hidden="false"/>
    </xf>
    <xf numFmtId="164" fontId="30" fillId="0" borderId="18" xfId="0" applyFont="true" applyBorder="true" applyAlignment="false" applyProtection="false">
      <alignment horizontal="general" vertical="bottom" textRotation="0" wrapText="false" indent="0" shrinkToFit="false"/>
      <protection locked="true" hidden="false"/>
    </xf>
    <xf numFmtId="168" fontId="31" fillId="28" borderId="16" xfId="15" applyFont="true" applyBorder="true" applyAlignment="true" applyProtection="true">
      <alignment horizontal="general" vertical="bottom" textRotation="0" wrapText="false" indent="0" shrinkToFit="false"/>
      <protection locked="true" hidden="false"/>
    </xf>
    <xf numFmtId="168" fontId="0" fillId="0" borderId="17" xfId="15" applyFont="false" applyBorder="true" applyAlignment="true" applyProtection="true">
      <alignment horizontal="general" vertical="bottom" textRotation="0" wrapText="false" indent="0" shrinkToFit="false"/>
      <protection locked="true" hidden="false"/>
    </xf>
    <xf numFmtId="186" fontId="0" fillId="0" borderId="0" xfId="0" applyFont="false" applyBorder="false" applyAlignment="false" applyProtection="false">
      <alignment horizontal="general" vertical="bottom" textRotation="0" wrapText="false" indent="0" shrinkToFit="false"/>
      <protection locked="true" hidden="false"/>
    </xf>
    <xf numFmtId="168" fontId="0" fillId="0" borderId="16" xfId="15" applyFont="false" applyBorder="true" applyAlignment="true" applyProtection="true">
      <alignment horizontal="general" vertical="bottom" textRotation="0" wrapText="false" indent="0" shrinkToFit="false"/>
      <protection locked="true" hidden="false"/>
    </xf>
    <xf numFmtId="185" fontId="16" fillId="0" borderId="0" xfId="0" applyFont="true" applyBorder="false" applyAlignment="false" applyProtection="false">
      <alignment horizontal="general" vertical="bottom" textRotation="0" wrapText="false" indent="0" shrinkToFit="false"/>
      <protection locked="true" hidden="false"/>
    </xf>
    <xf numFmtId="185" fontId="19" fillId="0" borderId="0" xfId="15" applyFont="true" applyBorder="true" applyAlignment="true" applyProtection="true">
      <alignment horizontal="general" vertical="bottom" textRotation="0" wrapText="false" indent="0" shrinkToFit="false"/>
      <protection locked="true" hidden="false"/>
    </xf>
    <xf numFmtId="164" fontId="19" fillId="0" borderId="0" xfId="0" applyFont="true" applyBorder="true" applyAlignment="true" applyProtection="false">
      <alignment horizontal="center" vertical="bottom" textRotation="0" wrapText="false" indent="0" shrinkToFit="false"/>
      <protection locked="true" hidden="false"/>
    </xf>
    <xf numFmtId="185" fontId="90" fillId="0" borderId="0" xfId="0" applyFont="true" applyBorder="false" applyAlignment="false" applyProtection="false">
      <alignment horizontal="general" vertical="bottom" textRotation="0" wrapText="false" indent="0" shrinkToFit="false"/>
      <protection locked="true" hidden="false"/>
    </xf>
    <xf numFmtId="185" fontId="90" fillId="0" borderId="0" xfId="15" applyFont="true" applyBorder="true" applyAlignment="true" applyProtection="true">
      <alignment horizontal="general" vertical="bottom" textRotation="0" wrapText="false" indent="0" shrinkToFit="false"/>
      <protection locked="true" hidden="false"/>
    </xf>
    <xf numFmtId="164" fontId="90" fillId="0" borderId="0" xfId="0" applyFont="true" applyBorder="false" applyAlignment="false" applyProtection="false">
      <alignment horizontal="general" vertical="bottom" textRotation="0" wrapText="false" indent="0" shrinkToFit="false"/>
      <protection locked="true" hidden="false"/>
    </xf>
    <xf numFmtId="180" fontId="16" fillId="0" borderId="0" xfId="19" applyFont="true" applyBorder="true" applyAlignment="true" applyProtection="true">
      <alignment horizontal="general" vertical="bottom" textRotation="0" wrapText="false" indent="0" shrinkToFit="false"/>
      <protection locked="true" hidden="false"/>
    </xf>
    <xf numFmtId="179" fontId="16" fillId="0" borderId="0" xfId="0" applyFont="true" applyBorder="false" applyAlignment="false" applyProtection="false">
      <alignment horizontal="general" vertical="bottom" textRotation="0" wrapText="false" indent="0" shrinkToFit="false"/>
      <protection locked="true" hidden="false"/>
    </xf>
    <xf numFmtId="171" fontId="19" fillId="0" borderId="0" xfId="0" applyFont="true" applyBorder="false" applyAlignment="false" applyProtection="false">
      <alignment horizontal="general" vertical="bottom" textRotation="0" wrapText="false" indent="0" shrinkToFit="false"/>
      <protection locked="true" hidden="false"/>
    </xf>
    <xf numFmtId="164" fontId="90" fillId="0" borderId="0" xfId="0" applyFont="true" applyBorder="false" applyAlignment="true" applyProtection="false">
      <alignment horizontal="center" vertical="bottom" textRotation="0" wrapText="false" indent="0" shrinkToFit="false"/>
      <protection locked="true" hidden="false"/>
    </xf>
    <xf numFmtId="168" fontId="0" fillId="0" borderId="15" xfId="15" applyFont="false" applyBorder="true" applyAlignment="true" applyProtection="true">
      <alignment horizontal="general" vertical="bottom" textRotation="0" wrapText="false" indent="0" shrinkToFit="false"/>
      <protection locked="true" hidden="false"/>
    </xf>
    <xf numFmtId="168" fontId="0" fillId="0" borderId="3" xfId="15" applyFont="false" applyBorder="true" applyAlignment="true" applyProtection="true">
      <alignment horizontal="general" vertical="bottom" textRotation="0" wrapText="false" indent="0" shrinkToFit="false"/>
      <protection locked="true" hidden="false"/>
    </xf>
    <xf numFmtId="168" fontId="0" fillId="0" borderId="18" xfId="15" applyFont="false" applyBorder="true" applyAlignment="true" applyProtection="true">
      <alignment horizontal="general" vertical="bottom" textRotation="0" wrapText="false" indent="0" shrinkToFit="false"/>
      <protection locked="true" hidden="false"/>
    </xf>
    <xf numFmtId="168" fontId="45" fillId="0" borderId="0" xfId="0" applyFont="true" applyBorder="false" applyAlignment="false" applyProtection="false">
      <alignment horizontal="general" vertical="bottom" textRotation="0" wrapText="false" indent="0" shrinkToFit="false"/>
      <protection locked="true" hidden="false"/>
    </xf>
    <xf numFmtId="168" fontId="55" fillId="0" borderId="0" xfId="15" applyFont="true" applyBorder="true" applyAlignment="true" applyProtection="true">
      <alignment horizontal="general" vertical="bottom" textRotation="0" wrapText="false" indent="0" shrinkToFit="false"/>
      <protection locked="true" hidden="false"/>
    </xf>
    <xf numFmtId="168" fontId="91" fillId="15" borderId="0" xfId="15" applyFont="true" applyBorder="true" applyAlignment="true" applyProtection="true">
      <alignment horizontal="general" vertical="bottom" textRotation="0" wrapText="false" indent="0" shrinkToFit="false"/>
      <protection locked="true" hidden="false"/>
    </xf>
    <xf numFmtId="171" fontId="31" fillId="15" borderId="0" xfId="0" applyFont="true" applyBorder="false" applyAlignment="true" applyProtection="false">
      <alignment horizontal="center" vertical="bottom" textRotation="0" wrapText="false" indent="0" shrinkToFit="false"/>
      <protection locked="true" hidden="false"/>
    </xf>
    <xf numFmtId="180" fontId="31" fillId="0" borderId="11" xfId="19" applyFont="true" applyBorder="true" applyAlignment="true" applyProtection="true">
      <alignment horizontal="general" vertical="bottom" textRotation="0" wrapText="false" indent="0" shrinkToFit="false"/>
      <protection locked="true" hidden="false"/>
    </xf>
    <xf numFmtId="168" fontId="55" fillId="0" borderId="11" xfId="15" applyFont="true" applyBorder="true" applyAlignment="true" applyProtection="true">
      <alignment horizontal="general" vertical="bottom" textRotation="0" wrapText="false" indent="0" shrinkToFit="false"/>
      <protection locked="true" hidden="false"/>
    </xf>
    <xf numFmtId="164" fontId="0" fillId="0" borderId="11" xfId="0" applyFont="true" applyBorder="true" applyAlignment="false" applyProtection="false">
      <alignment horizontal="general" vertical="bottom" textRotation="0" wrapText="false" indent="0" shrinkToFit="false"/>
      <protection locked="true" hidden="false"/>
    </xf>
    <xf numFmtId="168" fontId="0" fillId="0" borderId="11" xfId="15" applyFont="false" applyBorder="true" applyAlignment="true" applyProtection="true">
      <alignment horizontal="general" vertical="bottom" textRotation="0" wrapText="false" indent="0" shrinkToFit="false"/>
      <protection locked="true" hidden="false"/>
    </xf>
    <xf numFmtId="164" fontId="0" fillId="15" borderId="0" xfId="0" applyFont="false" applyBorder="false" applyAlignment="false" applyProtection="false">
      <alignment horizontal="general" vertical="bottom" textRotation="0" wrapText="false" indent="0" shrinkToFit="false"/>
      <protection locked="true" hidden="false"/>
    </xf>
    <xf numFmtId="171" fontId="55" fillId="15" borderId="0" xfId="0" applyFont="true" applyBorder="false" applyAlignment="false" applyProtection="false">
      <alignment horizontal="general" vertical="bottom" textRotation="0" wrapText="false" indent="0" shrinkToFit="false"/>
      <protection locked="true" hidden="false"/>
    </xf>
    <xf numFmtId="168" fontId="55" fillId="15" borderId="0" xfId="0" applyFont="true" applyBorder="false" applyAlignment="false" applyProtection="false">
      <alignment horizontal="general" vertical="bottom" textRotation="0" wrapText="false" indent="0" shrinkToFit="false"/>
      <protection locked="true" hidden="false"/>
    </xf>
    <xf numFmtId="179" fontId="0" fillId="15" borderId="0" xfId="19" applyFont="false" applyBorder="true" applyAlignment="true" applyProtection="true">
      <alignment horizontal="general" vertical="bottom" textRotation="0" wrapText="false" indent="0" shrinkToFit="false"/>
      <protection locked="true" hidden="false"/>
    </xf>
    <xf numFmtId="168" fontId="39" fillId="15" borderId="12" xfId="15" applyFont="true" applyBorder="true" applyAlignment="true" applyProtection="true">
      <alignment horizontal="general" vertical="bottom" textRotation="0" wrapText="false" indent="0" shrinkToFit="false"/>
      <protection locked="true" hidden="false"/>
    </xf>
    <xf numFmtId="168" fontId="0" fillId="0" borderId="11" xfId="0" applyFont="false" applyBorder="true" applyAlignment="true" applyProtection="false">
      <alignment horizontal="center" vertical="center" textRotation="0" wrapText="true" indent="0" shrinkToFit="false"/>
      <protection locked="true" hidden="false"/>
    </xf>
    <xf numFmtId="168" fontId="39" fillId="15" borderId="3" xfId="15" applyFont="true" applyBorder="true" applyAlignment="true" applyProtection="true">
      <alignment horizontal="general" vertical="bottom"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8" fontId="0" fillId="0" borderId="3" xfId="0" applyFont="false" applyBorder="true" applyAlignment="false" applyProtection="false">
      <alignment horizontal="general" vertical="bottom" textRotation="0" wrapText="false" indent="0" shrinkToFit="false"/>
      <protection locked="true" hidden="false"/>
    </xf>
    <xf numFmtId="164" fontId="31" fillId="0" borderId="0" xfId="0" applyFont="true" applyBorder="false" applyAlignment="true" applyProtection="false">
      <alignment horizontal="center" vertical="bottom" textRotation="0" wrapText="false" indent="0" shrinkToFit="false"/>
      <protection locked="true" hidden="false"/>
    </xf>
    <xf numFmtId="164" fontId="92" fillId="29" borderId="4" xfId="0" applyFont="true" applyBorder="true" applyAlignment="true" applyProtection="false">
      <alignment horizontal="center" vertical="center" textRotation="0" wrapText="false" indent="0" shrinkToFit="false"/>
      <protection locked="true" hidden="false"/>
    </xf>
    <xf numFmtId="164" fontId="93" fillId="0" borderId="0" xfId="0" applyFont="true" applyBorder="false" applyAlignment="true" applyProtection="false">
      <alignment horizontal="center" vertical="bottom" textRotation="0" wrapText="true" indent="0" shrinkToFit="false"/>
      <protection locked="true" hidden="false"/>
    </xf>
    <xf numFmtId="164" fontId="92" fillId="0" borderId="4" xfId="0" applyFont="true" applyBorder="true" applyAlignment="true" applyProtection="false">
      <alignment horizontal="center" vertical="center" textRotation="0" wrapText="true" indent="0" shrinkToFit="false"/>
      <protection locked="true" hidden="false"/>
    </xf>
    <xf numFmtId="164" fontId="92" fillId="0" borderId="0" xfId="0" applyFont="true" applyBorder="false" applyAlignment="true" applyProtection="false">
      <alignment horizontal="general" vertical="center" textRotation="0" wrapText="true" indent="0" shrinkToFit="false"/>
      <protection locked="true" hidden="false"/>
    </xf>
    <xf numFmtId="178" fontId="0" fillId="0" borderId="34" xfId="0" applyFont="false" applyBorder="true" applyAlignment="false" applyProtection="false">
      <alignment horizontal="general" vertical="bottom" textRotation="0" wrapText="false" indent="0" shrinkToFit="false"/>
      <protection locked="true" hidden="false"/>
    </xf>
    <xf numFmtId="164" fontId="93" fillId="0" borderId="34"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93" fillId="0" borderId="0" xfId="0" applyFont="true" applyBorder="false" applyAlignment="true" applyProtection="false">
      <alignment horizontal="center" vertical="bottom" textRotation="0" wrapText="false" indent="0" shrinkToFit="false"/>
      <protection locked="true" hidden="false"/>
    </xf>
    <xf numFmtId="178" fontId="0" fillId="0" borderId="4" xfId="0" applyFont="false" applyBorder="true" applyAlignment="false" applyProtection="false">
      <alignment horizontal="general" vertical="bottom" textRotation="0" wrapText="false" indent="0" shrinkToFit="false"/>
      <protection locked="true" hidden="false"/>
    </xf>
    <xf numFmtId="164" fontId="93" fillId="0" borderId="4" xfId="0" applyFont="true" applyBorder="true" applyAlignment="false" applyProtection="false">
      <alignment horizontal="general" vertical="bottom" textRotation="0" wrapText="false" indent="0" shrinkToFit="false"/>
      <protection locked="true" hidden="false"/>
    </xf>
    <xf numFmtId="177" fontId="0" fillId="0" borderId="0" xfId="0" applyFont="false" applyBorder="false" applyAlignment="true" applyProtection="false">
      <alignment horizontal="center" vertical="bottom" textRotation="0" wrapText="false" indent="0" shrinkToFit="false"/>
      <protection locked="true" hidden="false"/>
    </xf>
    <xf numFmtId="178" fontId="0" fillId="0" borderId="0" xfId="0" applyFont="false" applyBorder="false" applyAlignment="true" applyProtection="false">
      <alignment horizontal="center" vertical="bottom" textRotation="0" wrapText="false" indent="0" shrinkToFit="false"/>
      <protection locked="true" hidden="false"/>
    </xf>
    <xf numFmtId="186" fontId="0" fillId="0" borderId="0" xfId="0" applyFont="false" applyBorder="false" applyAlignment="true" applyProtection="false">
      <alignment horizontal="center" vertical="bottom" textRotation="0" wrapText="false" indent="0" shrinkToFit="false"/>
      <protection locked="true" hidden="false"/>
    </xf>
    <xf numFmtId="178" fontId="92" fillId="19" borderId="4" xfId="0" applyFont="true" applyBorder="true" applyAlignment="false" applyProtection="false">
      <alignment horizontal="general" vertical="bottom" textRotation="0" wrapText="false" indent="0" shrinkToFit="false"/>
      <protection locked="true" hidden="false"/>
    </xf>
    <xf numFmtId="164" fontId="92" fillId="19" borderId="35" xfId="0" applyFont="true" applyBorder="true" applyAlignment="false" applyProtection="false">
      <alignment horizontal="general" vertical="bottom" textRotation="0" wrapText="false" indent="0" shrinkToFit="false"/>
      <protection locked="true" hidden="false"/>
    </xf>
    <xf numFmtId="186" fontId="92" fillId="19" borderId="36" xfId="0" applyFont="true" applyBorder="true" applyAlignment="false" applyProtection="false">
      <alignment horizontal="general" vertical="bottom" textRotation="0" wrapText="false" indent="0" shrinkToFit="false"/>
      <protection locked="true" hidden="false"/>
    </xf>
    <xf numFmtId="177" fontId="0" fillId="0" borderId="0" xfId="0" applyFont="false" applyBorder="false" applyAlignment="false" applyProtection="false">
      <alignment horizontal="general" vertical="bottom" textRotation="0" wrapText="false" indent="0" shrinkToFit="false"/>
      <protection locked="true" hidden="false"/>
    </xf>
    <xf numFmtId="186" fontId="0" fillId="0" borderId="4"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0" fillId="27" borderId="13" xfId="0" applyFont="false" applyBorder="true" applyAlignment="false" applyProtection="false">
      <alignment horizontal="general" vertical="bottom" textRotation="0" wrapText="false" indent="0" shrinkToFit="false"/>
      <protection locked="true" hidden="false"/>
    </xf>
    <xf numFmtId="164" fontId="0" fillId="27" borderId="12" xfId="0" applyFont="false" applyBorder="true" applyAlignment="false" applyProtection="false">
      <alignment horizontal="general" vertical="bottom" textRotation="0" wrapText="false" indent="0" shrinkToFit="false"/>
      <protection locked="true" hidden="false"/>
    </xf>
    <xf numFmtId="164" fontId="0" fillId="27" borderId="14" xfId="0" applyFont="false" applyBorder="true" applyAlignment="false" applyProtection="false">
      <alignment horizontal="general" vertical="bottom" textRotation="0" wrapText="false" indent="0" shrinkToFit="false"/>
      <protection locked="true" hidden="false"/>
    </xf>
    <xf numFmtId="164" fontId="92" fillId="0" borderId="35" xfId="0" applyFont="true" applyBorder="true" applyAlignment="false" applyProtection="false">
      <alignment horizontal="general" vertical="bottom" textRotation="0" wrapText="false" indent="0" shrinkToFit="false"/>
      <protection locked="true" hidden="false"/>
    </xf>
    <xf numFmtId="186" fontId="92" fillId="0" borderId="36" xfId="0" applyFont="true" applyBorder="true" applyAlignment="false" applyProtection="false">
      <alignment horizontal="general" vertical="bottom" textRotation="0" wrapText="false" indent="0" shrinkToFit="false"/>
      <protection locked="true" hidden="false"/>
    </xf>
    <xf numFmtId="164" fontId="0" fillId="27" borderId="16" xfId="0" applyFont="false" applyBorder="true" applyAlignment="false" applyProtection="false">
      <alignment horizontal="general" vertical="bottom" textRotation="0" wrapText="false" indent="0" shrinkToFit="false"/>
      <protection locked="true" hidden="false"/>
    </xf>
    <xf numFmtId="164" fontId="92" fillId="27" borderId="0" xfId="0" applyFont="true" applyBorder="false" applyAlignment="true" applyProtection="false">
      <alignment horizontal="left" vertical="bottom" textRotation="0" wrapText="false" indent="0" shrinkToFit="false"/>
      <protection locked="true" hidden="false"/>
    </xf>
    <xf numFmtId="177" fontId="93" fillId="27" borderId="0" xfId="0" applyFont="true" applyBorder="false" applyAlignment="true" applyProtection="false">
      <alignment horizontal="center" vertical="bottom" textRotation="0" wrapText="false" indent="0" shrinkToFit="false"/>
      <protection locked="true" hidden="false"/>
    </xf>
    <xf numFmtId="164" fontId="93" fillId="27" borderId="0" xfId="0" applyFont="true" applyBorder="false" applyAlignment="true" applyProtection="false">
      <alignment horizontal="center" vertical="bottom" textRotation="0" wrapText="false" indent="0" shrinkToFit="false"/>
      <protection locked="true" hidden="false"/>
    </xf>
    <xf numFmtId="164" fontId="0" fillId="27" borderId="17" xfId="0" applyFont="false" applyBorder="true" applyAlignment="false" applyProtection="false">
      <alignment horizontal="general" vertical="bottom" textRotation="0" wrapText="false" indent="0" shrinkToFit="false"/>
      <protection locked="true" hidden="false"/>
    </xf>
    <xf numFmtId="164" fontId="93" fillId="0" borderId="0" xfId="0" applyFont="true" applyBorder="false" applyAlignment="false" applyProtection="false">
      <alignment horizontal="general" vertical="bottom" textRotation="0" wrapText="false" indent="0" shrinkToFit="false"/>
      <protection locked="true" hidden="false"/>
    </xf>
    <xf numFmtId="168" fontId="93" fillId="27" borderId="0" xfId="15" applyFont="true" applyBorder="true" applyAlignment="true" applyProtection="true">
      <alignment horizontal="general" vertical="bottom" textRotation="0" wrapText="false" indent="0" shrinkToFit="false"/>
      <protection locked="true" hidden="false"/>
    </xf>
    <xf numFmtId="164" fontId="94" fillId="0" borderId="0" xfId="0" applyFont="true" applyBorder="false" applyAlignment="false" applyProtection="false">
      <alignment horizontal="general" vertical="bottom" textRotation="0" wrapText="false" indent="0" shrinkToFit="false"/>
      <protection locked="true" hidden="false"/>
    </xf>
    <xf numFmtId="172" fontId="92" fillId="27" borderId="11" xfId="0" applyFont="true" applyBorder="true" applyAlignment="false" applyProtection="false">
      <alignment horizontal="general" vertical="bottom" textRotation="0" wrapText="false" indent="0" shrinkToFit="false"/>
      <protection locked="true" hidden="false"/>
    </xf>
    <xf numFmtId="164" fontId="0" fillId="27" borderId="15" xfId="0" applyFont="false" applyBorder="true" applyAlignment="false" applyProtection="false">
      <alignment horizontal="general" vertical="bottom" textRotation="0" wrapText="false" indent="0" shrinkToFit="false"/>
      <protection locked="true" hidden="false"/>
    </xf>
    <xf numFmtId="164" fontId="0" fillId="27" borderId="3" xfId="0" applyFont="false" applyBorder="true" applyAlignment="true" applyProtection="false">
      <alignment horizontal="center" vertical="bottom" textRotation="0" wrapText="false" indent="0" shrinkToFit="false"/>
      <protection locked="true" hidden="false"/>
    </xf>
    <xf numFmtId="177" fontId="0" fillId="27" borderId="3" xfId="0" applyFont="false" applyBorder="true" applyAlignment="false" applyProtection="false">
      <alignment horizontal="general" vertical="bottom" textRotation="0" wrapText="false" indent="0" shrinkToFit="false"/>
      <protection locked="true" hidden="false"/>
    </xf>
    <xf numFmtId="164" fontId="93" fillId="27" borderId="3" xfId="0" applyFont="true" applyBorder="true" applyAlignment="false" applyProtection="false">
      <alignment horizontal="general" vertical="bottom" textRotation="0" wrapText="false" indent="0" shrinkToFit="false"/>
      <protection locked="true" hidden="false"/>
    </xf>
    <xf numFmtId="164" fontId="0" fillId="27" borderId="3" xfId="0" applyFont="false" applyBorder="true" applyAlignment="false" applyProtection="false">
      <alignment horizontal="general" vertical="bottom" textRotation="0" wrapText="false" indent="0" shrinkToFit="false"/>
      <protection locked="true" hidden="false"/>
    </xf>
    <xf numFmtId="164" fontId="0" fillId="27" borderId="18" xfId="0" applyFont="false" applyBorder="true" applyAlignment="false" applyProtection="false">
      <alignment horizontal="general" vertical="bottom" textRotation="0" wrapText="false" indent="0" shrinkToFit="false"/>
      <protection locked="true" hidden="false"/>
    </xf>
    <xf numFmtId="164" fontId="92" fillId="28" borderId="4" xfId="0" applyFont="true" applyBorder="true" applyAlignment="true" applyProtection="false">
      <alignment horizontal="center" vertical="center" textRotation="0" wrapText="false" indent="0" shrinkToFit="false"/>
      <protection locked="true" hidden="false"/>
    </xf>
    <xf numFmtId="164" fontId="93" fillId="0" borderId="4" xfId="0" applyFont="true" applyBorder="true" applyAlignment="true" applyProtection="false">
      <alignment horizontal="center" vertical="center" textRotation="0" wrapText="false" indent="0" shrinkToFit="false"/>
      <protection locked="true" hidden="false"/>
    </xf>
    <xf numFmtId="164" fontId="93" fillId="0" borderId="4" xfId="0" applyFont="true" applyBorder="true" applyAlignment="true" applyProtection="false">
      <alignment horizontal="general" vertical="center" textRotation="0" wrapText="false" indent="0" shrinkToFit="false"/>
      <protection locked="true" hidden="false"/>
    </xf>
    <xf numFmtId="164" fontId="95" fillId="0" borderId="4" xfId="0" applyFont="true" applyBorder="true" applyAlignment="true" applyProtection="false">
      <alignment horizontal="center" vertical="center" textRotation="0" wrapText="true" indent="0" shrinkToFit="false"/>
      <protection locked="true" hidden="false"/>
    </xf>
    <xf numFmtId="177" fontId="93" fillId="0" borderId="4" xfId="0" applyFont="true" applyBorder="true" applyAlignment="true" applyProtection="false">
      <alignment horizontal="general" vertical="center" textRotation="0" wrapText="false" indent="0" shrinkToFit="false"/>
      <protection locked="true" hidden="false"/>
    </xf>
    <xf numFmtId="164" fontId="92" fillId="0" borderId="4" xfId="0" applyFont="true" applyBorder="true" applyAlignment="false" applyProtection="false">
      <alignment horizontal="general" vertical="bottom" textRotation="0" wrapText="false" indent="0" shrinkToFit="false"/>
      <protection locked="true" hidden="false"/>
    </xf>
    <xf numFmtId="186" fontId="92" fillId="0" borderId="4" xfId="0" applyFont="true" applyBorder="true" applyAlignment="false" applyProtection="false">
      <alignment horizontal="general" vertical="bottom" textRotation="0" wrapText="false" indent="0" shrinkToFit="false"/>
      <protection locked="true" hidden="false"/>
    </xf>
    <xf numFmtId="177" fontId="0" fillId="0" borderId="4" xfId="0" applyFont="false" applyBorder="true" applyAlignment="false" applyProtection="false">
      <alignment horizontal="general" vertical="bottom" textRotation="0" wrapText="false" indent="0" shrinkToFit="false"/>
      <protection locked="true" hidden="false"/>
    </xf>
    <xf numFmtId="186" fontId="93" fillId="0" borderId="4" xfId="0" applyFont="true" applyBorder="true" applyAlignment="false" applyProtection="false">
      <alignment horizontal="general" vertical="bottom" textRotation="0" wrapText="false" indent="0" shrinkToFit="false"/>
      <protection locked="true" hidden="false"/>
    </xf>
    <xf numFmtId="164" fontId="93" fillId="0" borderId="37" xfId="0" applyFont="true" applyBorder="true" applyAlignment="false" applyProtection="false">
      <alignment horizontal="general" vertical="bottom" textRotation="0" wrapText="false" indent="0" shrinkToFit="false"/>
      <protection locked="true" hidden="false"/>
    </xf>
    <xf numFmtId="186" fontId="0" fillId="0" borderId="37" xfId="0" applyFont="false" applyBorder="true" applyAlignment="false" applyProtection="false">
      <alignment horizontal="general" vertical="bottom" textRotation="0" wrapText="false" indent="0" shrinkToFit="false"/>
      <protection locked="true" hidden="false"/>
    </xf>
    <xf numFmtId="177" fontId="0" fillId="0" borderId="37" xfId="0" applyFont="false" applyBorder="true" applyAlignment="false" applyProtection="false">
      <alignment horizontal="general" vertical="bottom" textRotation="0" wrapText="false" indent="0" shrinkToFit="false"/>
      <protection locked="true" hidden="false"/>
    </xf>
    <xf numFmtId="186" fontId="93" fillId="0" borderId="37" xfId="0" applyFont="true" applyBorder="true" applyAlignment="false" applyProtection="false">
      <alignment horizontal="general" vertical="bottom" textRotation="0" wrapText="false" indent="0" shrinkToFit="false"/>
      <protection locked="true" hidden="false"/>
    </xf>
    <xf numFmtId="164" fontId="0" fillId="0" borderId="4" xfId="0" applyFont="false" applyBorder="true" applyAlignment="true" applyProtection="false">
      <alignment horizontal="general" vertical="center" textRotation="0" wrapText="false" indent="0" shrinkToFit="false"/>
      <protection locked="true" hidden="false"/>
    </xf>
    <xf numFmtId="164" fontId="96" fillId="0" borderId="4" xfId="0" applyFont="true" applyBorder="true" applyAlignment="false" applyProtection="false">
      <alignment horizontal="general" vertical="bottom" textRotation="0" wrapText="false" indent="0" shrinkToFit="false"/>
      <protection locked="true" hidden="false"/>
    </xf>
    <xf numFmtId="164" fontId="93" fillId="0" borderId="0" xfId="0" applyFont="true" applyBorder="false" applyAlignment="true" applyProtection="true">
      <alignment horizontal="general" vertical="bottom" textRotation="0" wrapText="false" indent="0" shrinkToFit="false"/>
      <protection locked="true" hidden="false"/>
    </xf>
    <xf numFmtId="178" fontId="0" fillId="0" borderId="11" xfId="0" applyFont="false" applyBorder="true" applyAlignment="false" applyProtection="false">
      <alignment horizontal="general" vertical="bottom" textRotation="0" wrapText="false" indent="0" shrinkToFit="false"/>
      <protection locked="true" hidden="false"/>
    </xf>
    <xf numFmtId="178" fontId="0" fillId="0" borderId="37" xfId="0" applyFont="false" applyBorder="true" applyAlignment="false" applyProtection="false">
      <alignment horizontal="general" vertical="bottom" textRotation="0" wrapText="false" indent="0" shrinkToFit="false"/>
      <protection locked="true" hidden="false"/>
    </xf>
    <xf numFmtId="164" fontId="97" fillId="0" borderId="0" xfId="0" applyFont="true" applyBorder="false" applyAlignment="true" applyProtection="false">
      <alignment horizontal="center" vertical="bottom" textRotation="0" wrapText="false" indent="0" shrinkToFit="false"/>
      <protection locked="true" hidden="false"/>
    </xf>
    <xf numFmtId="164" fontId="98" fillId="0" borderId="0" xfId="0" applyFont="true" applyBorder="false" applyAlignment="false" applyProtection="false">
      <alignment horizontal="general" vertical="bottom" textRotation="0" wrapText="false" indent="0" shrinkToFit="false"/>
      <protection locked="true" hidden="false"/>
    </xf>
    <xf numFmtId="164" fontId="99" fillId="0" borderId="0" xfId="0" applyFont="true" applyBorder="false" applyAlignment="false" applyProtection="false">
      <alignment horizontal="general" vertical="bottom" textRotation="0" wrapText="false" indent="0" shrinkToFit="false"/>
      <protection locked="true" hidden="false"/>
    </xf>
    <xf numFmtId="164" fontId="99" fillId="22" borderId="0" xfId="0" applyFont="true" applyBorder="false" applyAlignment="true" applyProtection="false">
      <alignment horizontal="general" vertical="center" textRotation="0" wrapText="true" indent="0" shrinkToFit="false"/>
      <protection locked="true" hidden="false"/>
    </xf>
    <xf numFmtId="171" fontId="99" fillId="22" borderId="0" xfId="0" applyFont="true" applyBorder="false" applyAlignment="true" applyProtection="false">
      <alignment horizontal="general" vertical="center" textRotation="0" wrapText="true" indent="0" shrinkToFit="false"/>
      <protection locked="true" hidden="false"/>
    </xf>
  </cellXfs>
  <cellStyles count="71">
    <cellStyle name="Normal" xfId="0" builtinId="0"/>
    <cellStyle name="Comma" xfId="15" builtinId="3"/>
    <cellStyle name="Comma [0]" xfId="16" builtinId="6"/>
    <cellStyle name="Currency" xfId="17" builtinId="4"/>
    <cellStyle name="Currency [0]" xfId="18" builtinId="7"/>
    <cellStyle name="Percent" xfId="19" builtinId="5"/>
    <cellStyle name="Heading" xfId="20"/>
    <cellStyle name="Heading 1" xfId="21"/>
    <cellStyle name="Heading 2" xfId="22"/>
    <cellStyle name="Text" xfId="23"/>
    <cellStyle name="Note" xfId="24"/>
    <cellStyle name="Footnote" xfId="25"/>
    <cellStyle name="Hyperlink" xfId="26"/>
    <cellStyle name="Status" xfId="27"/>
    <cellStyle name="Good" xfId="28"/>
    <cellStyle name="Neutral" xfId="29"/>
    <cellStyle name="Bad" xfId="30"/>
    <cellStyle name="Warning" xfId="31"/>
    <cellStyle name="Error" xfId="32"/>
    <cellStyle name="Accent" xfId="33"/>
    <cellStyle name="Accent 1" xfId="34"/>
    <cellStyle name="Accent 2" xfId="35"/>
    <cellStyle name="Accent 3" xfId="36"/>
    <cellStyle name="20% - Colore 1" xfId="37"/>
    <cellStyle name="20% - Colore 2" xfId="38"/>
    <cellStyle name="20% - Colore 3" xfId="39"/>
    <cellStyle name="20% - Colore 4" xfId="40"/>
    <cellStyle name="20% - Colore 5" xfId="41"/>
    <cellStyle name="20% - Colore 6" xfId="42"/>
    <cellStyle name="40% - Colore 1" xfId="43"/>
    <cellStyle name="40% - Colore 2" xfId="44"/>
    <cellStyle name="40% - Colore 3" xfId="45"/>
    <cellStyle name="40% - Colore 4" xfId="46"/>
    <cellStyle name="40% - Colore 5" xfId="47"/>
    <cellStyle name="40% - Colore 6" xfId="48"/>
    <cellStyle name="60% - Colore 1" xfId="49"/>
    <cellStyle name="60% - Colore 2" xfId="50"/>
    <cellStyle name="60% - Colore 3" xfId="51"/>
    <cellStyle name="60% - Colore 4" xfId="52"/>
    <cellStyle name="60% - Colore 5" xfId="53"/>
    <cellStyle name="60% - Colore 6" xfId="54"/>
    <cellStyle name="Calcolo" xfId="55"/>
    <cellStyle name="Cella collegata" xfId="56"/>
    <cellStyle name="Cella da controllare" xfId="57"/>
    <cellStyle name="cf1" xfId="58"/>
    <cellStyle name="cf2" xfId="59"/>
    <cellStyle name="Colore 1" xfId="60"/>
    <cellStyle name="Colore 2" xfId="61"/>
    <cellStyle name="Colore 3" xfId="62"/>
    <cellStyle name="Colore 4" xfId="63"/>
    <cellStyle name="Colore 5" xfId="64"/>
    <cellStyle name="Colore 6" xfId="65"/>
    <cellStyle name="Input" xfId="66"/>
    <cellStyle name="Intestazione" xfId="67"/>
    <cellStyle name="Intestazione1" xfId="68"/>
    <cellStyle name="Migliaia" xfId="69"/>
    <cellStyle name="Neutrale" xfId="70"/>
    <cellStyle name="Nota" xfId="71"/>
    <cellStyle name="Output" xfId="72"/>
    <cellStyle name="Risultato" xfId="73"/>
    <cellStyle name="Risultato2" xfId="74"/>
    <cellStyle name="Testo avviso" xfId="75"/>
    <cellStyle name="Testo descrittivo" xfId="76"/>
    <cellStyle name="Titolo" xfId="77"/>
    <cellStyle name="Titolo 1" xfId="78"/>
    <cellStyle name="Titolo 2" xfId="79"/>
    <cellStyle name="Titolo 3" xfId="80"/>
    <cellStyle name="Titolo 4" xfId="81"/>
    <cellStyle name="Totale" xfId="82"/>
    <cellStyle name="Valore non valido" xfId="83"/>
    <cellStyle name="Valore valido" xfId="84"/>
  </cellStyles>
  <dxfs count="1">
    <dxf>
      <font>
        <name val="Calibri"/>
        <family val="0"/>
        <color rgb="FF000000"/>
        <sz val="11"/>
      </font>
      <fill>
        <patternFill>
          <bgColor rgb="00FFFFFF"/>
        </patternFill>
      </fill>
    </dxf>
  </dxfs>
  <colors>
    <indexedColors>
      <rgbColor rgb="FF000000"/>
      <rgbColor rgb="FFFFFFFF"/>
      <rgbColor rgb="FFFF0000"/>
      <rgbColor rgb="FF00FF00"/>
      <rgbColor rgb="FF0000EE"/>
      <rgbColor rgb="FFFFFF00"/>
      <rgbColor rgb="FFFF00FF"/>
      <rgbColor rgb="FFEEEEEE"/>
      <rgbColor rgb="FF800000"/>
      <rgbColor rgb="FF008000"/>
      <rgbColor rgb="FF000080"/>
      <rgbColor rgb="FF669900"/>
      <rgbColor rgb="FF800080"/>
      <rgbColor rgb="FF008080"/>
      <rgbColor rgb="FFB3B3B3"/>
      <rgbColor rgb="FF808080"/>
      <rgbColor rgb="FFEEECE1"/>
      <rgbColor rgb="FF996600"/>
      <rgbColor rgb="FFFFFFCC"/>
      <rgbColor rgb="FFE2EFDA"/>
      <rgbColor rgb="FF660066"/>
      <rgbColor rgb="FFFF9966"/>
      <rgbColor rgb="FF0066CC"/>
      <rgbColor rgb="FFD9D9D9"/>
      <rgbColor rgb="FF000080"/>
      <rgbColor rgb="FFFF00FF"/>
      <rgbColor rgb="FFD7E4BD"/>
      <rgbColor rgb="FFF2F2F2"/>
      <rgbColor rgb="FF800080"/>
      <rgbColor rgb="FFCC0000"/>
      <rgbColor rgb="FF008080"/>
      <rgbColor rgb="FF0000FF"/>
      <rgbColor rgb="FFFDEADA"/>
      <rgbColor rgb="FFDCE6F2"/>
      <rgbColor rgb="FFCCFFCC"/>
      <rgbColor rgb="FFFFF2CC"/>
      <rgbColor rgb="FFDDDDDD"/>
      <rgbColor rgb="FFFF99CC"/>
      <rgbColor rgb="FFE6B9B8"/>
      <rgbColor rgb="FFFFCCCC"/>
      <rgbColor rgb="FF4F81BD"/>
      <rgbColor rgb="FFEBF1DE"/>
      <rgbColor rgb="FF99CC00"/>
      <rgbColor rgb="FFFFCC00"/>
      <rgbColor rgb="FFFFC000"/>
      <rgbColor rgb="FFE46C0A"/>
      <rgbColor rgb="FF595959"/>
      <rgbColor rgb="FF969696"/>
      <rgbColor rgb="FF004586"/>
      <rgbColor rgb="FF00B050"/>
      <rgbColor rgb="FF006600"/>
      <rgbColor rgb="FF222222"/>
      <rgbColor rgb="FF993300"/>
      <rgbColor rgb="FFFF3333"/>
      <rgbColor rgb="FF376092"/>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200" spc="-1" strike="noStrike">
                <a:solidFill>
                  <a:srgbClr val="000000"/>
                </a:solidFill>
                <a:latin typeface="Calibri"/>
              </a:defRPr>
            </a:pPr>
            <a:r>
              <a:rPr b="1" sz="1200" spc="-1" strike="noStrike">
                <a:solidFill>
                  <a:srgbClr val="000000"/>
                </a:solidFill>
                <a:latin typeface="Calibri"/>
              </a:rPr>
              <a:t>Cumulo entrate/uscite (€)</a:t>
            </a:r>
          </a:p>
        </c:rich>
      </c:tx>
      <c:layout>
        <c:manualLayout>
          <c:xMode val="edge"/>
          <c:yMode val="edge"/>
          <c:x val="0.365568942436412"/>
          <c:y val="0.019040776001437"/>
        </c:manualLayout>
      </c:layout>
      <c:overlay val="0"/>
      <c:spPr>
        <a:noFill/>
        <a:ln>
          <a:noFill/>
        </a:ln>
      </c:spPr>
    </c:title>
    <c:autoTitleDeleted val="0"/>
    <c:plotArea>
      <c:layout>
        <c:manualLayout>
          <c:layoutTarget val="inner"/>
          <c:xMode val="edge"/>
          <c:yMode val="edge"/>
          <c:x val="0.10570281124498"/>
          <c:y val="0.294772768097719"/>
          <c:w val="0.863186077643909"/>
          <c:h val="0.441889707203162"/>
        </c:manualLayout>
      </c:layout>
      <c:barChart>
        <c:barDir val="col"/>
        <c:grouping val="clustered"/>
        <c:varyColors val="0"/>
        <c:ser>
          <c:idx val="0"/>
          <c:order val="0"/>
          <c:spPr>
            <a:solidFill>
              <a:srgbClr val="004586"/>
            </a:solidFill>
            <a:ln>
              <a:noFill/>
            </a:ln>
          </c:spPr>
          <c:invertIfNegative val="0"/>
          <c:dLbls>
            <c:numFmt formatCode="0\ ;[RED]\-0\ " sourceLinked="1"/>
            <c:txPr>
              <a:bodyPr/>
              <a:lstStyle/>
              <a:p>
                <a:pPr>
                  <a:defRPr b="0" sz="1000" spc="-1" strike="noStrike">
                    <a:latin typeface="Arial"/>
                  </a:defRPr>
                </a:pPr>
              </a:p>
            </c:txPr>
            <c:showLegendKey val="0"/>
            <c:showVal val="0"/>
            <c:showCatName val="0"/>
            <c:showSerName val="0"/>
            <c:showPercent val="0"/>
            <c:separator> </c:separator>
            <c:showLeaderLines val="0"/>
          </c:dLbls>
          <c:cat>
            <c:strRef>
              <c:f>ELABORAZIONE!$D$6:$S$6</c:f>
              <c:strCache>
                <c:ptCount val="16"/>
                <c:pt idx="0">
                  <c:v>0 </c:v>
                </c:pt>
                <c:pt idx="1">
                  <c:v>1 </c:v>
                </c:pt>
                <c:pt idx="2">
                  <c:v>2 </c:v>
                </c:pt>
                <c:pt idx="3">
                  <c:v>3 </c:v>
                </c:pt>
                <c:pt idx="4">
                  <c:v>4 </c:v>
                </c:pt>
                <c:pt idx="5">
                  <c:v>5 </c:v>
                </c:pt>
                <c:pt idx="6">
                  <c:v>6 </c:v>
                </c:pt>
                <c:pt idx="7">
                  <c:v>7 </c:v>
                </c:pt>
                <c:pt idx="8">
                  <c:v>8 </c:v>
                </c:pt>
                <c:pt idx="9">
                  <c:v>9 </c:v>
                </c:pt>
                <c:pt idx="10">
                  <c:v>10 </c:v>
                </c:pt>
                <c:pt idx="11">
                  <c:v>11 </c:v>
                </c:pt>
                <c:pt idx="12">
                  <c:v>12 </c:v>
                </c:pt>
                <c:pt idx="13">
                  <c:v>13 </c:v>
                </c:pt>
                <c:pt idx="14">
                  <c:v>14 </c:v>
                </c:pt>
                <c:pt idx="15">
                  <c:v>15 </c:v>
                </c:pt>
              </c:strCache>
            </c:strRef>
          </c:cat>
          <c:val>
            <c:numRef>
              <c:f>ELABORAZIONE!$D$15:$S$15</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gapWidth val="219"/>
        <c:overlap val="-27"/>
        <c:axId val="59169107"/>
        <c:axId val="48044826"/>
      </c:barChart>
      <c:catAx>
        <c:axId val="59169107"/>
        <c:scaling>
          <c:orientation val="minMax"/>
        </c:scaling>
        <c:delete val="0"/>
        <c:axPos val="b"/>
        <c:title>
          <c:tx>
            <c:rich>
              <a:bodyPr rot="0"/>
              <a:lstStyle/>
              <a:p>
                <a:pPr>
                  <a:defRPr b="0" sz="900" spc="-1" strike="noStrike">
                    <a:solidFill>
                      <a:srgbClr val="000000"/>
                    </a:solidFill>
                    <a:latin typeface="Arial"/>
                  </a:defRPr>
                </a:pPr>
                <a:r>
                  <a:rPr b="0" sz="900" spc="-1" strike="noStrike">
                    <a:solidFill>
                      <a:srgbClr val="000000"/>
                    </a:solidFill>
                    <a:latin typeface="Arial"/>
                  </a:rPr>
                  <a:t>Anni</a:t>
                </a:r>
              </a:p>
            </c:rich>
          </c:tx>
          <c:overlay val="0"/>
          <c:spPr>
            <a:noFill/>
            <a:ln>
              <a:noFill/>
            </a:ln>
          </c:spPr>
        </c:title>
        <c:numFmt formatCode="0\ ;[RED]\-0\ " sourceLinked="1"/>
        <c:majorTickMark val="none"/>
        <c:minorTickMark val="none"/>
        <c:tickLblPos val="low"/>
        <c:spPr>
          <a:ln w="12600">
            <a:solidFill>
              <a:srgbClr val="d9d9d9"/>
            </a:solidFill>
            <a:round/>
          </a:ln>
        </c:spPr>
        <c:txPr>
          <a:bodyPr/>
          <a:lstStyle/>
          <a:p>
            <a:pPr>
              <a:defRPr b="0" sz="800" spc="-1" strike="noStrike">
                <a:solidFill>
                  <a:srgbClr val="000000"/>
                </a:solidFill>
                <a:latin typeface="Calibri"/>
              </a:defRPr>
            </a:pPr>
          </a:p>
        </c:txPr>
        <c:crossAx val="48044826"/>
        <c:crosses val="autoZero"/>
        <c:auto val="1"/>
        <c:lblAlgn val="ctr"/>
        <c:lblOffset val="100"/>
      </c:catAx>
      <c:valAx>
        <c:axId val="48044826"/>
        <c:scaling>
          <c:orientation val="minMax"/>
        </c:scaling>
        <c:delete val="0"/>
        <c:axPos val="l"/>
        <c:majorGridlines>
          <c:spPr>
            <a:ln w="12600">
              <a:solidFill>
                <a:srgbClr val="d9d9d9"/>
              </a:solidFill>
              <a:round/>
            </a:ln>
          </c:spPr>
        </c:majorGridlines>
        <c:numFmt formatCode="0\ ;[RED]\-0\ " sourceLinked="1"/>
        <c:majorTickMark val="none"/>
        <c:minorTickMark val="none"/>
        <c:tickLblPos val="nextTo"/>
        <c:spPr>
          <a:ln>
            <a:noFill/>
          </a:ln>
        </c:spPr>
        <c:txPr>
          <a:bodyPr/>
          <a:lstStyle/>
          <a:p>
            <a:pPr>
              <a:defRPr b="0" sz="900" spc="-1" strike="noStrike">
                <a:solidFill>
                  <a:srgbClr val="595959"/>
                </a:solidFill>
                <a:latin typeface="Calibri"/>
              </a:defRPr>
            </a:pPr>
          </a:p>
        </c:txPr>
        <c:crossAx val="59169107"/>
        <c:crossesAt val="1"/>
      </c:valAx>
      <c:spPr>
        <a:noFill/>
        <a:ln w="12600">
          <a:solidFill>
            <a:srgbClr val="000000"/>
          </a:solidFill>
          <a:round/>
        </a:ln>
      </c:spPr>
    </c:plotArea>
    <c:plotVisOnly val="0"/>
    <c:dispBlanksAs val="gap"/>
  </c:chart>
  <c:spPr>
    <a:solidFill>
      <a:srgbClr val="ffffff"/>
    </a:solidFill>
    <a:ln>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200" spc="-1" strike="noStrike">
                <a:solidFill>
                  <a:srgbClr val="000000"/>
                </a:solidFill>
                <a:latin typeface="Calibri"/>
              </a:defRPr>
            </a:pPr>
            <a:r>
              <a:rPr b="1" sz="1200" spc="-1" strike="noStrike">
                <a:solidFill>
                  <a:srgbClr val="000000"/>
                </a:solidFill>
                <a:latin typeface="Calibri"/>
              </a:rPr>
              <a:t>Cumulo entrate/uscite (€)</a:t>
            </a:r>
          </a:p>
        </c:rich>
      </c:tx>
      <c:layout>
        <c:manualLayout>
          <c:xMode val="edge"/>
          <c:yMode val="edge"/>
          <c:x val="0.364825976000434"/>
          <c:y val="0.0189658257291108"/>
        </c:manualLayout>
      </c:layout>
      <c:overlay val="0"/>
      <c:spPr>
        <a:noFill/>
        <a:ln>
          <a:noFill/>
        </a:ln>
      </c:spPr>
    </c:title>
    <c:autoTitleDeleted val="0"/>
    <c:plotArea>
      <c:layout>
        <c:manualLayout>
          <c:layoutTarget val="inner"/>
          <c:xMode val="edge"/>
          <c:yMode val="edge"/>
          <c:x val="0.105446055275018"/>
          <c:y val="0.326176417963858"/>
          <c:w val="0.864147255253299"/>
          <c:h val="0.410449096439435"/>
        </c:manualLayout>
      </c:layout>
      <c:barChart>
        <c:barDir val="col"/>
        <c:grouping val="clustered"/>
        <c:varyColors val="0"/>
        <c:ser>
          <c:idx val="0"/>
          <c:order val="0"/>
          <c:spPr>
            <a:solidFill>
              <a:srgbClr val="004586"/>
            </a:solidFill>
            <a:ln>
              <a:noFill/>
            </a:ln>
          </c:spPr>
          <c:invertIfNegative val="0"/>
          <c:dLbls>
            <c:numFmt formatCode="0\ ;[RED]\-0\ " sourceLinked="1"/>
            <c:txPr>
              <a:bodyPr/>
              <a:lstStyle/>
              <a:p>
                <a:pPr>
                  <a:defRPr b="0" sz="1000" spc="-1" strike="noStrike">
                    <a:latin typeface="Arial"/>
                  </a:defRPr>
                </a:pPr>
              </a:p>
            </c:txPr>
            <c:showLegendKey val="0"/>
            <c:showVal val="0"/>
            <c:showCatName val="0"/>
            <c:showSerName val="0"/>
            <c:showPercent val="0"/>
            <c:separator> </c:separator>
            <c:showLeaderLines val="0"/>
          </c:dLbls>
          <c:cat>
            <c:strRef>
              <c:f>ELABORAZIONE!$D$32:$S$32</c:f>
              <c:strCach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strCache>
            </c:strRef>
          </c:cat>
          <c:val>
            <c:numRef>
              <c:f>ELABORAZIONE!$D$39:$S$39</c:f>
              <c:numCache>
                <c:formatCode>General</c:formatCode>
                <c:ptCount val="16"/>
                <c:pt idx="0">
                  <c:v/>
                </c:pt>
                <c:pt idx="1">
                  <c:v/>
                </c:pt>
                <c:pt idx="2">
                  <c:v/>
                </c:pt>
                <c:pt idx="3">
                  <c:v/>
                </c:pt>
                <c:pt idx="4">
                  <c:v/>
                </c:pt>
                <c:pt idx="5">
                  <c:v/>
                </c:pt>
                <c:pt idx="6">
                  <c:v/>
                </c:pt>
                <c:pt idx="7">
                  <c:v/>
                </c:pt>
                <c:pt idx="8">
                  <c:v/>
                </c:pt>
                <c:pt idx="9">
                  <c:v/>
                </c:pt>
                <c:pt idx="10">
                  <c:v/>
                </c:pt>
                <c:pt idx="11">
                  <c:v/>
                </c:pt>
                <c:pt idx="12">
                  <c:v/>
                </c:pt>
                <c:pt idx="13">
                  <c:v/>
                </c:pt>
                <c:pt idx="14">
                  <c:v/>
                </c:pt>
                <c:pt idx="15">
                  <c:v/>
                </c:pt>
              </c:numCache>
            </c:numRef>
          </c:val>
        </c:ser>
        <c:gapWidth val="219"/>
        <c:overlap val="-27"/>
        <c:axId val="73019826"/>
        <c:axId val="89715257"/>
      </c:barChart>
      <c:catAx>
        <c:axId val="73019826"/>
        <c:scaling>
          <c:orientation val="minMax"/>
        </c:scaling>
        <c:delete val="0"/>
        <c:axPos val="b"/>
        <c:title>
          <c:tx>
            <c:rich>
              <a:bodyPr rot="0"/>
              <a:lstStyle/>
              <a:p>
                <a:pPr>
                  <a:defRPr b="0" sz="900" spc="-1" strike="noStrike">
                    <a:solidFill>
                      <a:srgbClr val="000000"/>
                    </a:solidFill>
                    <a:latin typeface="Arial"/>
                  </a:defRPr>
                </a:pPr>
                <a:r>
                  <a:rPr b="0" sz="900" spc="-1" strike="noStrike">
                    <a:solidFill>
                      <a:srgbClr val="000000"/>
                    </a:solidFill>
                    <a:latin typeface="Arial"/>
                  </a:rPr>
                  <a:t>Anni</a:t>
                </a:r>
              </a:p>
            </c:rich>
          </c:tx>
          <c:overlay val="0"/>
          <c:spPr>
            <a:noFill/>
            <a:ln>
              <a:noFill/>
            </a:ln>
          </c:spPr>
        </c:title>
        <c:numFmt formatCode="General" sourceLinked="1"/>
        <c:majorTickMark val="none"/>
        <c:minorTickMark val="none"/>
        <c:tickLblPos val="low"/>
        <c:spPr>
          <a:ln w="12600">
            <a:solidFill>
              <a:srgbClr val="d9d9d9"/>
            </a:solidFill>
            <a:round/>
          </a:ln>
        </c:spPr>
        <c:txPr>
          <a:bodyPr/>
          <a:lstStyle/>
          <a:p>
            <a:pPr>
              <a:defRPr b="0" sz="800" spc="-1" strike="noStrike">
                <a:solidFill>
                  <a:srgbClr val="000000"/>
                </a:solidFill>
                <a:latin typeface="Calibri"/>
              </a:defRPr>
            </a:pPr>
          </a:p>
        </c:txPr>
        <c:crossAx val="89715257"/>
        <c:crosses val="autoZero"/>
        <c:auto val="1"/>
        <c:lblAlgn val="ctr"/>
        <c:lblOffset val="100"/>
      </c:catAx>
      <c:valAx>
        <c:axId val="89715257"/>
        <c:scaling>
          <c:orientation val="minMax"/>
        </c:scaling>
        <c:delete val="0"/>
        <c:axPos val="l"/>
        <c:majorGridlines>
          <c:spPr>
            <a:ln w="12600">
              <a:solidFill>
                <a:srgbClr val="d9d9d9"/>
              </a:solidFill>
              <a:round/>
            </a:ln>
          </c:spPr>
        </c:majorGridlines>
        <c:numFmt formatCode="0\ ;[RED]\-0\ " sourceLinked="1"/>
        <c:majorTickMark val="none"/>
        <c:minorTickMark val="none"/>
        <c:tickLblPos val="nextTo"/>
        <c:spPr>
          <a:ln>
            <a:noFill/>
          </a:ln>
        </c:spPr>
        <c:txPr>
          <a:bodyPr/>
          <a:lstStyle/>
          <a:p>
            <a:pPr>
              <a:defRPr b="0" sz="900" spc="-1" strike="noStrike">
                <a:solidFill>
                  <a:srgbClr val="595959"/>
                </a:solidFill>
                <a:latin typeface="Calibri"/>
              </a:defRPr>
            </a:pPr>
          </a:p>
        </c:txPr>
        <c:crossAx val="73019826"/>
        <c:crossesAt val="1"/>
      </c:valAx>
      <c:spPr>
        <a:noFill/>
        <a:ln w="12600">
          <a:solidFill>
            <a:srgbClr val="000000"/>
          </a:solidFill>
          <a:round/>
        </a:ln>
      </c:spPr>
    </c:plotArea>
    <c:plotVisOnly val="0"/>
    <c:dispBlanksAs val="gap"/>
  </c:chart>
  <c:spPr>
    <a:solidFill>
      <a:srgbClr val="ffffff"/>
    </a:solidFill>
    <a:ln>
      <a:noFill/>
    </a:ln>
  </c:spPr>
</c:chartSpace>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_rels/drawing2.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3.png"/><Relationship Id="rId3" Type="http://schemas.openxmlformats.org/officeDocument/2006/relationships/image" Target="../media/image4.png"/><Relationship Id="rId4" Type="http://schemas.openxmlformats.org/officeDocument/2006/relationships/image" Target="../media/image5.png"/><Relationship Id="rId5" Type="http://schemas.openxmlformats.org/officeDocument/2006/relationships/image" Target="../media/image6.png"/><Relationship Id="rId6" Type="http://schemas.openxmlformats.org/officeDocument/2006/relationships/image" Target="../media/image7.png"/><Relationship Id="rId7" Type="http://schemas.openxmlformats.org/officeDocument/2006/relationships/image" Target="../media/image8.png"/><Relationship Id="rId8" Type="http://schemas.openxmlformats.org/officeDocument/2006/relationships/image" Target="../media/image9.png"/><Relationship Id="rId9" Type="http://schemas.openxmlformats.org/officeDocument/2006/relationships/image" Target="../media/image10.png"/><Relationship Id="rId10" Type="http://schemas.openxmlformats.org/officeDocument/2006/relationships/chart" Target="../charts/chart2.xml"/>
</Relationships>
</file>

<file path=xl/drawings/_rels/drawing3.xml.rels><?xml version="1.0" encoding="UTF-8"?>
<Relationships xmlns="http://schemas.openxmlformats.org/package/2006/relationships"><Relationship Id="rId1" Type="http://schemas.openxmlformats.org/officeDocument/2006/relationships/image" Target="../media/image11.png"/><Relationship Id="rId2" Type="http://schemas.openxmlformats.org/officeDocument/2006/relationships/image" Target="../media/image12.png"/><Relationship Id="rId3" Type="http://schemas.openxmlformats.org/officeDocument/2006/relationships/image" Target="../media/image13.png"/><Relationship Id="rId4" Type="http://schemas.openxmlformats.org/officeDocument/2006/relationships/image" Target="../media/image14.png"/><Relationship Id="rId5" Type="http://schemas.openxmlformats.org/officeDocument/2006/relationships/image" Target="../media/image15.png"/><Relationship Id="rId6" Type="http://schemas.openxmlformats.org/officeDocument/2006/relationships/image" Target="../media/image16.png"/>
</Relationships>
</file>

<file path=xl/drawings/_rels/drawing5.xml.rels><?xml version="1.0" encoding="UTF-8"?>
<Relationships xmlns="http://schemas.openxmlformats.org/package/2006/relationships"><Relationship Id="rId1" Type="http://schemas.openxmlformats.org/officeDocument/2006/relationships/image" Target="../media/image17.png"/><Relationship Id="rId2" Type="http://schemas.openxmlformats.org/officeDocument/2006/relationships/image" Target="../media/image18.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211320</xdr:colOff>
      <xdr:row>10</xdr:row>
      <xdr:rowOff>169920</xdr:rowOff>
    </xdr:from>
    <xdr:to>
      <xdr:col>16</xdr:col>
      <xdr:colOff>524880</xdr:colOff>
      <xdr:row>35</xdr:row>
      <xdr:rowOff>139320</xdr:rowOff>
    </xdr:to>
    <xdr:sp>
      <xdr:nvSpPr>
        <xdr:cNvPr id="0" name="CustomShape 1"/>
        <xdr:cNvSpPr/>
      </xdr:nvSpPr>
      <xdr:spPr>
        <a:xfrm>
          <a:off x="211320" y="2074680"/>
          <a:ext cx="10312200" cy="4731840"/>
        </a:xfrm>
        <a:custGeom>
          <a:avLst/>
          <a:gdLst/>
          <a:ahLst/>
          <a:rect l="l" t="t" r="r" b="b"/>
          <a:pathLst>
            <a:path w="21600" h="21600">
              <a:moveTo>
                <a:pt x="0" y="0"/>
              </a:moveTo>
              <a:lnTo>
                <a:pt x="21600" y="0"/>
              </a:lnTo>
              <a:lnTo>
                <a:pt x="21600" y="21600"/>
              </a:lnTo>
              <a:lnTo>
                <a:pt x="0" y="21600"/>
              </a:lnTo>
              <a:lnTo>
                <a:pt x="0" y="0"/>
              </a:lnTo>
              <a:close/>
            </a:path>
          </a:pathLst>
        </a:custGeom>
        <a:solidFill>
          <a:srgbClr val="f2f2f2"/>
        </a:solidFill>
        <a:ln>
          <a:noFill/>
        </a:ln>
      </xdr:spPr>
      <xdr:style>
        <a:lnRef idx="0"/>
        <a:fillRef idx="0"/>
        <a:effectRef idx="0"/>
        <a:fontRef idx="minor"/>
      </xdr:style>
      <xdr:txBody>
        <a:bodyPr lIns="20160" rIns="20160" tIns="20160" bIns="20160">
          <a:noAutofit/>
        </a:bodyPr>
        <a:p>
          <a:pPr algn="just"/>
          <a:r>
            <a:rPr b="0" lang="it-IT" sz="1400" spc="-1" strike="noStrike">
              <a:solidFill>
                <a:srgbClr val="000000"/>
              </a:solidFill>
              <a:latin typeface="Calibri"/>
            </a:rPr>
            <a:t>Lo strumento proposto intende fornire una </a:t>
          </a:r>
          <a:r>
            <a:rPr b="1" lang="it-IT" sz="1400" spc="-1" strike="noStrike">
              <a:solidFill>
                <a:srgbClr val="000000"/>
              </a:solidFill>
              <a:latin typeface="Calibri"/>
            </a:rPr>
            <a:t>rappresentazione dei tempi di ritorno di un investimento </a:t>
          </a:r>
          <a:r>
            <a:rPr b="0" lang="it-IT" sz="1400" spc="-1" strike="noStrike">
              <a:solidFill>
                <a:srgbClr val="000000"/>
              </a:solidFill>
              <a:latin typeface="Calibri"/>
            </a:rPr>
            <a:t>di riqualificazione energetica di un condomìnio, a seguito della stima del costo dell'intervento e dei risparmi in bolletta conseguibili.</a:t>
          </a:r>
          <a:endParaRPr b="0" lang="it-IT" sz="1400" spc="-1" strike="noStrike">
            <a:latin typeface="Times New Roman"/>
          </a:endParaRPr>
        </a:p>
        <a:p>
          <a:pPr algn="just"/>
          <a:endParaRPr b="0" lang="it-IT" sz="1400" spc="-1" strike="noStrike">
            <a:latin typeface="Times New Roman"/>
          </a:endParaRPr>
        </a:p>
        <a:p>
          <a:pPr algn="just"/>
          <a:r>
            <a:rPr b="0" lang="it-IT" sz="1400" spc="-1" strike="noStrike">
              <a:solidFill>
                <a:srgbClr val="000000"/>
              </a:solidFill>
              <a:latin typeface="Calibri"/>
            </a:rPr>
            <a:t>E' stato pensato e condiviso nell'ambito del "Tavolo condomini" attivato con DGP 1012/2017 quale strumento a disposizione dei tecnici incaricati della diagnosi energetica e contempla gli incentivi attivati dalla Provincia autonoma di Trento ai sensi della DGP 846/2016 e s.m. .</a:t>
          </a:r>
          <a:endParaRPr b="0" lang="it-IT" sz="1400" spc="-1" strike="noStrike">
            <a:latin typeface="Times New Roman"/>
          </a:endParaRPr>
        </a:p>
        <a:p>
          <a:pPr algn="just"/>
          <a:endParaRPr b="0" lang="it-IT" sz="1400" spc="-1" strike="noStrike">
            <a:latin typeface="Times New Roman"/>
          </a:endParaRPr>
        </a:p>
        <a:p>
          <a:pPr algn="just"/>
          <a:r>
            <a:rPr b="0" lang="it-IT" sz="1400" spc="-1" strike="noStrike">
              <a:solidFill>
                <a:srgbClr val="000000"/>
              </a:solidFill>
              <a:latin typeface="Calibri"/>
            </a:rPr>
            <a:t>Inserendo le stime sul costo degli interventi, sulle relative detrazioni fiscali sul costo dei lavori, sui risparmi previsti in bolletta, sulle agevolazioni PAT sulle spese tecniche ed eventualmente sulle condizioni del mutuo condominio, il foglio riprende gli incentivi disponibili per calcolare il tempo di rientro dell’investimento, con evidenza della dinamica delle uscite e delle entrate/risparmi annuali. Non viene considerato il costo della diagnosi energetica.</a:t>
          </a:r>
          <a:endParaRPr b="0" lang="it-IT" sz="1400" spc="-1" strike="noStrike">
            <a:latin typeface="Times New Roman"/>
          </a:endParaRPr>
        </a:p>
        <a:p>
          <a:pPr algn="just"/>
          <a:endParaRPr b="0" lang="it-IT" sz="1400" spc="-1" strike="noStrike">
            <a:latin typeface="Times New Roman"/>
          </a:endParaRPr>
        </a:p>
        <a:p>
          <a:pPr algn="just"/>
          <a:r>
            <a:rPr b="0" lang="it-IT" sz="1400" spc="-1" strike="noStrike">
              <a:solidFill>
                <a:srgbClr val="000000"/>
              </a:solidFill>
              <a:latin typeface="Calibri"/>
            </a:rPr>
            <a:t>l due grafici del foglio "INPUT &amp; OUTPUT", che sintetizza il quadro economico complessivo, riportano l'andamento delle uscite e delle entrate/risparmi cumulate per determinare il tempo di rientro dell’investimento. L'orizzonte temporale considerato è di 15 anni, ritenuto congruo rispetto al ciclo di vita di alcuni investimenti (es. caldaia) e/o all'ipotesi di assenza d'interventi di manutenzione straordinaria.</a:t>
          </a:r>
          <a:endParaRPr b="0" lang="it-IT" sz="1400" spc="-1" strike="noStrike">
            <a:latin typeface="Times New Roman"/>
          </a:endParaRPr>
        </a:p>
        <a:p>
          <a:pPr algn="just"/>
          <a:endParaRPr b="0" lang="it-IT" sz="1400" spc="-1" strike="noStrike">
            <a:latin typeface="Times New Roman"/>
          </a:endParaRPr>
        </a:p>
        <a:p>
          <a:pPr algn="just"/>
          <a:r>
            <a:rPr b="1" lang="it-IT" sz="1400" spc="-1" strike="noStrike">
              <a:solidFill>
                <a:srgbClr val="000000"/>
              </a:solidFill>
              <a:latin typeface="Calibri"/>
            </a:rPr>
            <a:t>Si specifica che lo strumento svolge una funzione puramente informativa, volta ad una miglior comprensione degli strumenti a disposizione per l'attivazione degli interventi di riqualificazione energetica e dei relativi contributi provinciali, che restano regolati dalle specifiche disposizioni.</a:t>
          </a:r>
          <a:endParaRPr b="0" lang="it-IT" sz="1400" spc="-1" strike="noStrike">
            <a:latin typeface="Times New Roman"/>
          </a:endParaRPr>
        </a:p>
        <a:p>
          <a:pPr algn="just"/>
          <a:r>
            <a:rPr b="1" lang="it-IT" sz="1400" spc="-1" strike="noStrike">
              <a:solidFill>
                <a:srgbClr val="000000"/>
              </a:solidFill>
              <a:latin typeface="Calibri"/>
            </a:rPr>
            <a:t>Sono rimesse comunque al tecnico le opportune valutazioni, ponderazioni e personalizzazioni in relazione alle caratteristiche specifiche dell'intervento nonché alla normativa tempo per tempo vigente.</a:t>
          </a:r>
          <a:endParaRPr b="0" lang="it-IT" sz="1400" spc="-1" strike="noStrike">
            <a:latin typeface="Times New Roman"/>
          </a:endParaRPr>
        </a:p>
      </xdr:txBody>
    </xdr:sp>
    <xdr:clientData/>
  </xdr:twoCellAnchor>
  <xdr:twoCellAnchor editAs="oneCell">
    <xdr:from>
      <xdr:col>10</xdr:col>
      <xdr:colOff>571320</xdr:colOff>
      <xdr:row>2</xdr:row>
      <xdr:rowOff>23040</xdr:rowOff>
    </xdr:from>
    <xdr:to>
      <xdr:col>16</xdr:col>
      <xdr:colOff>563760</xdr:colOff>
      <xdr:row>13</xdr:row>
      <xdr:rowOff>30600</xdr:rowOff>
    </xdr:to>
    <xdr:pic>
      <xdr:nvPicPr>
        <xdr:cNvPr id="1" name="Immagine 3" descr=""/>
        <xdr:cNvPicPr/>
      </xdr:nvPicPr>
      <xdr:blipFill>
        <a:blip r:embed="rId1"/>
        <a:stretch/>
      </xdr:blipFill>
      <xdr:spPr>
        <a:xfrm>
          <a:off x="6767640" y="403920"/>
          <a:ext cx="3794760" cy="2103120"/>
        </a:xfrm>
        <a:prstGeom prst="rect">
          <a:avLst/>
        </a:prstGeom>
        <a:ln>
          <a:noFill/>
        </a:ln>
      </xdr:spPr>
    </xdr:pic>
    <xdr:clientData/>
  </xdr:twoCellAnchor>
  <xdr:twoCellAnchor editAs="oneCell">
    <xdr:from>
      <xdr:col>0</xdr:col>
      <xdr:colOff>203400</xdr:colOff>
      <xdr:row>1</xdr:row>
      <xdr:rowOff>0</xdr:rowOff>
    </xdr:from>
    <xdr:to>
      <xdr:col>3</xdr:col>
      <xdr:colOff>361080</xdr:colOff>
      <xdr:row>10</xdr:row>
      <xdr:rowOff>160200</xdr:rowOff>
    </xdr:to>
    <xdr:pic>
      <xdr:nvPicPr>
        <xdr:cNvPr id="2" name="Immagine 2" descr=""/>
        <xdr:cNvPicPr/>
      </xdr:nvPicPr>
      <xdr:blipFill>
        <a:blip r:embed="rId2"/>
        <a:stretch/>
      </xdr:blipFill>
      <xdr:spPr>
        <a:xfrm>
          <a:off x="203400" y="190440"/>
          <a:ext cx="1917720" cy="1874520"/>
        </a:xfrm>
        <a:prstGeom prst="rect">
          <a:avLst/>
        </a:prstGeom>
        <a:ln>
          <a:noFill/>
        </a:ln>
      </xdr:spPr>
    </xdr:pic>
    <xdr:clientData/>
  </xdr:twoCellAnchor>
  <xdr:twoCellAnchor editAs="oneCell">
    <xdr:from>
      <xdr:col>3</xdr:col>
      <xdr:colOff>322920</xdr:colOff>
      <xdr:row>2</xdr:row>
      <xdr:rowOff>160200</xdr:rowOff>
    </xdr:from>
    <xdr:to>
      <xdr:col>10</xdr:col>
      <xdr:colOff>472680</xdr:colOff>
      <xdr:row>10</xdr:row>
      <xdr:rowOff>152640</xdr:rowOff>
    </xdr:to>
    <xdr:sp>
      <xdr:nvSpPr>
        <xdr:cNvPr id="3" name="CustomShape 1"/>
        <xdr:cNvSpPr/>
      </xdr:nvSpPr>
      <xdr:spPr>
        <a:xfrm>
          <a:off x="2082960" y="541080"/>
          <a:ext cx="4586040" cy="1516320"/>
        </a:xfrm>
        <a:custGeom>
          <a:avLst/>
          <a:gdLst/>
          <a:ahLst/>
          <a:rect l="l" t="t" r="r" b="b"/>
          <a:pathLst>
            <a:path w="21600" h="21600">
              <a:moveTo>
                <a:pt x="0" y="0"/>
              </a:moveTo>
              <a:lnTo>
                <a:pt x="21600" y="0"/>
              </a:lnTo>
              <a:lnTo>
                <a:pt x="21600" y="21600"/>
              </a:lnTo>
              <a:lnTo>
                <a:pt x="0" y="21600"/>
              </a:lnTo>
              <a:lnTo>
                <a:pt x="0" y="0"/>
              </a:lnTo>
              <a:close/>
            </a:path>
          </a:pathLst>
        </a:custGeom>
        <a:solidFill>
          <a:srgbClr val="ffffff"/>
        </a:solidFill>
        <a:ln>
          <a:noFill/>
        </a:ln>
      </xdr:spPr>
      <xdr:style>
        <a:lnRef idx="0"/>
        <a:fillRef idx="0"/>
        <a:effectRef idx="0"/>
        <a:fontRef idx="minor"/>
      </xdr:style>
      <xdr:txBody>
        <a:bodyPr lIns="20160" rIns="20160" tIns="20160" bIns="20160" anchor="ctr">
          <a:noAutofit/>
        </a:bodyPr>
        <a:p>
          <a:pPr algn="ctr"/>
          <a:r>
            <a:rPr b="1" lang="it-IT" sz="3600" spc="-1" strike="noStrike">
              <a:solidFill>
                <a:srgbClr val="000000"/>
              </a:solidFill>
              <a:latin typeface="Calibri"/>
            </a:rPr>
            <a:t>"TOOL CONDOMINI"</a:t>
          </a:r>
          <a:endParaRPr b="0" lang="it-IT" sz="36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885240</xdr:colOff>
      <xdr:row>13</xdr:row>
      <xdr:rowOff>8280</xdr:rowOff>
    </xdr:from>
    <xdr:to>
      <xdr:col>14</xdr:col>
      <xdr:colOff>345960</xdr:colOff>
      <xdr:row>21</xdr:row>
      <xdr:rowOff>183240</xdr:rowOff>
    </xdr:to>
    <xdr:graphicFrame>
      <xdr:nvGraphicFramePr>
        <xdr:cNvPr id="4" name="Chart 6"/>
        <xdr:cNvGraphicFramePr/>
      </xdr:nvGraphicFramePr>
      <xdr:xfrm>
        <a:off x="5956200" y="2675160"/>
        <a:ext cx="6722640" cy="20037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508680</xdr:colOff>
      <xdr:row>5</xdr:row>
      <xdr:rowOff>93960</xdr:rowOff>
    </xdr:from>
    <xdr:to>
      <xdr:col>8</xdr:col>
      <xdr:colOff>807120</xdr:colOff>
      <xdr:row>6</xdr:row>
      <xdr:rowOff>185040</xdr:rowOff>
    </xdr:to>
    <xdr:pic>
      <xdr:nvPicPr>
        <xdr:cNvPr id="5" name="Immagine 5" descr=""/>
        <xdr:cNvPicPr/>
      </xdr:nvPicPr>
      <xdr:blipFill>
        <a:blip r:embed="rId2"/>
        <a:stretch/>
      </xdr:blipFill>
      <xdr:spPr>
        <a:xfrm>
          <a:off x="8858880" y="1046160"/>
          <a:ext cx="298440" cy="281880"/>
        </a:xfrm>
        <a:prstGeom prst="rect">
          <a:avLst/>
        </a:prstGeom>
        <a:ln>
          <a:noFill/>
        </a:ln>
      </xdr:spPr>
    </xdr:pic>
    <xdr:clientData/>
  </xdr:twoCellAnchor>
  <xdr:twoCellAnchor editAs="oneCell">
    <xdr:from>
      <xdr:col>10</xdr:col>
      <xdr:colOff>307440</xdr:colOff>
      <xdr:row>5</xdr:row>
      <xdr:rowOff>40320</xdr:rowOff>
    </xdr:from>
    <xdr:to>
      <xdr:col>10</xdr:col>
      <xdr:colOff>691920</xdr:colOff>
      <xdr:row>7</xdr:row>
      <xdr:rowOff>17280</xdr:rowOff>
    </xdr:to>
    <xdr:pic>
      <xdr:nvPicPr>
        <xdr:cNvPr id="6" name="Immagine 7" descr=""/>
        <xdr:cNvPicPr/>
      </xdr:nvPicPr>
      <xdr:blipFill>
        <a:blip r:embed="rId3"/>
        <a:stretch/>
      </xdr:blipFill>
      <xdr:spPr>
        <a:xfrm>
          <a:off x="10159920" y="992520"/>
          <a:ext cx="384480" cy="358200"/>
        </a:xfrm>
        <a:prstGeom prst="rect">
          <a:avLst/>
        </a:prstGeom>
        <a:ln>
          <a:noFill/>
        </a:ln>
      </xdr:spPr>
    </xdr:pic>
    <xdr:clientData/>
  </xdr:twoCellAnchor>
  <xdr:twoCellAnchor editAs="oneCell">
    <xdr:from>
      <xdr:col>8</xdr:col>
      <xdr:colOff>524520</xdr:colOff>
      <xdr:row>24</xdr:row>
      <xdr:rowOff>10440</xdr:rowOff>
    </xdr:from>
    <xdr:to>
      <xdr:col>8</xdr:col>
      <xdr:colOff>830520</xdr:colOff>
      <xdr:row>25</xdr:row>
      <xdr:rowOff>63360</xdr:rowOff>
    </xdr:to>
    <xdr:pic>
      <xdr:nvPicPr>
        <xdr:cNvPr id="7" name="Immagine 5" descr=""/>
        <xdr:cNvPicPr/>
      </xdr:nvPicPr>
      <xdr:blipFill>
        <a:blip r:embed="rId4"/>
        <a:stretch/>
      </xdr:blipFill>
      <xdr:spPr>
        <a:xfrm>
          <a:off x="8874720" y="5182200"/>
          <a:ext cx="306000" cy="281520"/>
        </a:xfrm>
        <a:prstGeom prst="rect">
          <a:avLst/>
        </a:prstGeom>
        <a:ln>
          <a:noFill/>
        </a:ln>
      </xdr:spPr>
    </xdr:pic>
    <xdr:clientData/>
  </xdr:twoCellAnchor>
  <xdr:twoCellAnchor editAs="oneCell">
    <xdr:from>
      <xdr:col>12</xdr:col>
      <xdr:colOff>415080</xdr:colOff>
      <xdr:row>24</xdr:row>
      <xdr:rowOff>17640</xdr:rowOff>
    </xdr:from>
    <xdr:to>
      <xdr:col>12</xdr:col>
      <xdr:colOff>666000</xdr:colOff>
      <xdr:row>25</xdr:row>
      <xdr:rowOff>25560</xdr:rowOff>
    </xdr:to>
    <xdr:pic>
      <xdr:nvPicPr>
        <xdr:cNvPr id="8" name="Immagine 1" descr=""/>
        <xdr:cNvPicPr/>
      </xdr:nvPicPr>
      <xdr:blipFill>
        <a:blip r:embed="rId5"/>
        <a:stretch/>
      </xdr:blipFill>
      <xdr:spPr>
        <a:xfrm>
          <a:off x="11433600" y="5189400"/>
          <a:ext cx="250920" cy="236520"/>
        </a:xfrm>
        <a:prstGeom prst="rect">
          <a:avLst/>
        </a:prstGeom>
        <a:ln>
          <a:noFill/>
        </a:ln>
      </xdr:spPr>
    </xdr:pic>
    <xdr:clientData/>
  </xdr:twoCellAnchor>
  <xdr:twoCellAnchor editAs="oneCell">
    <xdr:from>
      <xdr:col>12</xdr:col>
      <xdr:colOff>438120</xdr:colOff>
      <xdr:row>5</xdr:row>
      <xdr:rowOff>132120</xdr:rowOff>
    </xdr:from>
    <xdr:to>
      <xdr:col>12</xdr:col>
      <xdr:colOff>690120</xdr:colOff>
      <xdr:row>6</xdr:row>
      <xdr:rowOff>177840</xdr:rowOff>
    </xdr:to>
    <xdr:pic>
      <xdr:nvPicPr>
        <xdr:cNvPr id="9" name="Immagine 1" descr=""/>
        <xdr:cNvPicPr/>
      </xdr:nvPicPr>
      <xdr:blipFill>
        <a:blip r:embed="rId6"/>
        <a:stretch/>
      </xdr:blipFill>
      <xdr:spPr>
        <a:xfrm>
          <a:off x="11456640" y="1084320"/>
          <a:ext cx="252000" cy="236520"/>
        </a:xfrm>
        <a:prstGeom prst="rect">
          <a:avLst/>
        </a:prstGeom>
        <a:ln>
          <a:noFill/>
        </a:ln>
      </xdr:spPr>
    </xdr:pic>
    <xdr:clientData/>
  </xdr:twoCellAnchor>
  <xdr:twoCellAnchor editAs="oneCell">
    <xdr:from>
      <xdr:col>10</xdr:col>
      <xdr:colOff>284040</xdr:colOff>
      <xdr:row>23</xdr:row>
      <xdr:rowOff>147240</xdr:rowOff>
    </xdr:from>
    <xdr:to>
      <xdr:col>10</xdr:col>
      <xdr:colOff>668520</xdr:colOff>
      <xdr:row>25</xdr:row>
      <xdr:rowOff>47880</xdr:rowOff>
    </xdr:to>
    <xdr:pic>
      <xdr:nvPicPr>
        <xdr:cNvPr id="10" name="Immagine 7" descr=""/>
        <xdr:cNvPicPr/>
      </xdr:nvPicPr>
      <xdr:blipFill>
        <a:blip r:embed="rId7"/>
        <a:stretch/>
      </xdr:blipFill>
      <xdr:spPr>
        <a:xfrm>
          <a:off x="10136520" y="5090400"/>
          <a:ext cx="384480" cy="357840"/>
        </a:xfrm>
        <a:prstGeom prst="rect">
          <a:avLst/>
        </a:prstGeom>
        <a:ln>
          <a:noFill/>
        </a:ln>
      </xdr:spPr>
    </xdr:pic>
    <xdr:clientData/>
  </xdr:twoCellAnchor>
  <xdr:twoCellAnchor editAs="oneCell">
    <xdr:from>
      <xdr:col>5</xdr:col>
      <xdr:colOff>1087560</xdr:colOff>
      <xdr:row>4</xdr:row>
      <xdr:rowOff>147600</xdr:rowOff>
    </xdr:from>
    <xdr:to>
      <xdr:col>6</xdr:col>
      <xdr:colOff>172080</xdr:colOff>
      <xdr:row>6</xdr:row>
      <xdr:rowOff>55800</xdr:rowOff>
    </xdr:to>
    <xdr:sp>
      <xdr:nvSpPr>
        <xdr:cNvPr id="11" name="CustomShape 1"/>
        <xdr:cNvSpPr/>
      </xdr:nvSpPr>
      <xdr:spPr>
        <a:xfrm>
          <a:off x="6158520" y="909360"/>
          <a:ext cx="595080" cy="289440"/>
        </a:xfrm>
        <a:custGeom>
          <a:avLst/>
          <a:gdLst/>
          <a:ahLst/>
          <a:rect l="0" t="0" r="r" b="b"/>
          <a:pathLst>
            <a:path w="1655" h="806">
              <a:moveTo>
                <a:pt x="0" y="201"/>
              </a:moveTo>
              <a:lnTo>
                <a:pt x="827" y="201"/>
              </a:lnTo>
              <a:lnTo>
                <a:pt x="827" y="0"/>
              </a:lnTo>
              <a:lnTo>
                <a:pt x="1654" y="402"/>
              </a:lnTo>
              <a:lnTo>
                <a:pt x="827" y="805"/>
              </a:lnTo>
              <a:lnTo>
                <a:pt x="827" y="603"/>
              </a:lnTo>
              <a:lnTo>
                <a:pt x="0" y="603"/>
              </a:lnTo>
              <a:lnTo>
                <a:pt x="0" y="201"/>
              </a:lnTo>
            </a:path>
          </a:pathLst>
        </a:custGeom>
        <a:solidFill>
          <a:srgbClr val="ffffff"/>
        </a:solidFill>
        <a:ln w="9360">
          <a:solidFill>
            <a:srgbClr val="000000"/>
          </a:solidFill>
          <a:round/>
        </a:ln>
      </xdr:spPr>
      <xdr:style>
        <a:lnRef idx="0"/>
        <a:fillRef idx="0"/>
        <a:effectRef idx="0"/>
        <a:fontRef idx="minor"/>
      </xdr:style>
    </xdr:sp>
    <xdr:clientData/>
  </xdr:twoCellAnchor>
  <xdr:twoCellAnchor editAs="oneCell">
    <xdr:from>
      <xdr:col>5</xdr:col>
      <xdr:colOff>1087560</xdr:colOff>
      <xdr:row>22</xdr:row>
      <xdr:rowOff>200880</xdr:rowOff>
    </xdr:from>
    <xdr:to>
      <xdr:col>6</xdr:col>
      <xdr:colOff>211320</xdr:colOff>
      <xdr:row>24</xdr:row>
      <xdr:rowOff>32760</xdr:rowOff>
    </xdr:to>
    <xdr:sp>
      <xdr:nvSpPr>
        <xdr:cNvPr id="12" name="CustomShape 1"/>
        <xdr:cNvSpPr/>
      </xdr:nvSpPr>
      <xdr:spPr>
        <a:xfrm>
          <a:off x="6158520" y="4915440"/>
          <a:ext cx="634320" cy="289080"/>
        </a:xfrm>
        <a:custGeom>
          <a:avLst/>
          <a:gdLst/>
          <a:ahLst/>
          <a:rect l="0" t="0" r="r" b="b"/>
          <a:pathLst>
            <a:path w="1764" h="804">
              <a:moveTo>
                <a:pt x="0" y="200"/>
              </a:moveTo>
              <a:lnTo>
                <a:pt x="888" y="200"/>
              </a:lnTo>
              <a:lnTo>
                <a:pt x="888" y="0"/>
              </a:lnTo>
              <a:lnTo>
                <a:pt x="1763" y="401"/>
              </a:lnTo>
              <a:lnTo>
                <a:pt x="888" y="803"/>
              </a:lnTo>
              <a:lnTo>
                <a:pt x="888" y="603"/>
              </a:lnTo>
              <a:lnTo>
                <a:pt x="0" y="603"/>
              </a:lnTo>
              <a:lnTo>
                <a:pt x="0" y="200"/>
              </a:lnTo>
            </a:path>
          </a:pathLst>
        </a:custGeom>
        <a:solidFill>
          <a:srgbClr val="ffffff"/>
        </a:solidFill>
        <a:ln w="9360">
          <a:solidFill>
            <a:srgbClr val="000000"/>
          </a:solidFill>
          <a:round/>
        </a:ln>
      </xdr:spPr>
      <xdr:style>
        <a:lnRef idx="0"/>
        <a:fillRef idx="0"/>
        <a:effectRef idx="0"/>
        <a:fontRef idx="minor"/>
      </xdr:style>
    </xdr:sp>
    <xdr:clientData/>
  </xdr:twoCellAnchor>
  <xdr:twoCellAnchor editAs="oneCell">
    <xdr:from>
      <xdr:col>6</xdr:col>
      <xdr:colOff>236520</xdr:colOff>
      <xdr:row>0</xdr:row>
      <xdr:rowOff>68400</xdr:rowOff>
    </xdr:from>
    <xdr:to>
      <xdr:col>7</xdr:col>
      <xdr:colOff>1138320</xdr:colOff>
      <xdr:row>4</xdr:row>
      <xdr:rowOff>68760</xdr:rowOff>
    </xdr:to>
    <xdr:pic>
      <xdr:nvPicPr>
        <xdr:cNvPr id="13" name="Immagine 2" descr=""/>
        <xdr:cNvPicPr/>
      </xdr:nvPicPr>
      <xdr:blipFill>
        <a:blip r:embed="rId8"/>
        <a:srcRect l="0" t="10581" r="0" b="12500"/>
        <a:stretch/>
      </xdr:blipFill>
      <xdr:spPr>
        <a:xfrm>
          <a:off x="6818040" y="68400"/>
          <a:ext cx="1143720" cy="762120"/>
        </a:xfrm>
        <a:prstGeom prst="rect">
          <a:avLst/>
        </a:prstGeom>
        <a:ln>
          <a:noFill/>
        </a:ln>
      </xdr:spPr>
    </xdr:pic>
    <xdr:clientData/>
  </xdr:twoCellAnchor>
  <xdr:twoCellAnchor editAs="oneCell">
    <xdr:from>
      <xdr:col>10</xdr:col>
      <xdr:colOff>550440</xdr:colOff>
      <xdr:row>1</xdr:row>
      <xdr:rowOff>7560</xdr:rowOff>
    </xdr:from>
    <xdr:to>
      <xdr:col>13</xdr:col>
      <xdr:colOff>158760</xdr:colOff>
      <xdr:row>6</xdr:row>
      <xdr:rowOff>91440</xdr:rowOff>
    </xdr:to>
    <xdr:pic>
      <xdr:nvPicPr>
        <xdr:cNvPr id="14" name="Immagine 3" descr=""/>
        <xdr:cNvPicPr/>
      </xdr:nvPicPr>
      <xdr:blipFill>
        <a:blip r:embed="rId9"/>
        <a:stretch/>
      </xdr:blipFill>
      <xdr:spPr>
        <a:xfrm>
          <a:off x="10402920" y="198000"/>
          <a:ext cx="1901160" cy="1036440"/>
        </a:xfrm>
        <a:prstGeom prst="rect">
          <a:avLst/>
        </a:prstGeom>
        <a:ln>
          <a:noFill/>
        </a:ln>
      </xdr:spPr>
    </xdr:pic>
    <xdr:clientData/>
  </xdr:twoCellAnchor>
  <xdr:twoCellAnchor editAs="oneCell">
    <xdr:from>
      <xdr:col>1</xdr:col>
      <xdr:colOff>203040</xdr:colOff>
      <xdr:row>84</xdr:row>
      <xdr:rowOff>54360</xdr:rowOff>
    </xdr:from>
    <xdr:to>
      <xdr:col>1</xdr:col>
      <xdr:colOff>955440</xdr:colOff>
      <xdr:row>86</xdr:row>
      <xdr:rowOff>8640</xdr:rowOff>
    </xdr:to>
    <xdr:cxnSp>
      <xdr:nvCxnSpPr>
        <xdr:cNvPr id="15" name="Line 1"/>
        <xdr:cNvCxnSpPr/>
        <xdr:nvPr/>
      </xdr:nvCxnSpPr>
      <xdr:spPr>
        <a:xfrm>
          <a:off x="303840" y="17915400"/>
          <a:ext cx="752760" cy="335880"/>
        </a:xfrm>
        <a:prstGeom prst="bentConnector3">
          <a:avLst/>
        </a:prstGeom>
        <a:ln w="9360">
          <a:solidFill>
            <a:srgbClr val="000000"/>
          </a:solidFill>
          <a:prstDash val="sysDot"/>
          <a:round/>
          <a:tailEnd len="med" type="triangle" w="med"/>
        </a:ln>
      </xdr:spPr>
    </xdr:cxnSp>
    <xdr:clientData/>
  </xdr:twoCellAnchor>
  <xdr:twoCellAnchor editAs="oneCell">
    <xdr:from>
      <xdr:col>1</xdr:col>
      <xdr:colOff>813960</xdr:colOff>
      <xdr:row>41</xdr:row>
      <xdr:rowOff>22680</xdr:rowOff>
    </xdr:from>
    <xdr:to>
      <xdr:col>1</xdr:col>
      <xdr:colOff>932400</xdr:colOff>
      <xdr:row>43</xdr:row>
      <xdr:rowOff>206280</xdr:rowOff>
    </xdr:to>
    <xdr:sp>
      <xdr:nvSpPr>
        <xdr:cNvPr id="16" name="CustomShape 1"/>
        <xdr:cNvSpPr/>
      </xdr:nvSpPr>
      <xdr:spPr>
        <a:xfrm>
          <a:off x="914760" y="9176040"/>
          <a:ext cx="118440" cy="667440"/>
        </a:xfrm>
        <a:custGeom>
          <a:avLst/>
          <a:gdLst/>
          <a:ahLst/>
          <a:rect l="0" t="0" r="r" b="b"/>
          <a:pathLst>
            <a:path w="331" h="1856">
              <a:moveTo>
                <a:pt x="330" y="0"/>
              </a:moveTo>
              <a:cubicBezTo>
                <a:pt x="247" y="0"/>
                <a:pt x="165" y="20"/>
                <a:pt x="165" y="41"/>
              </a:cubicBezTo>
              <a:lnTo>
                <a:pt x="165" y="886"/>
              </a:lnTo>
              <a:cubicBezTo>
                <a:pt x="165" y="906"/>
                <a:pt x="82" y="927"/>
                <a:pt x="0" y="927"/>
              </a:cubicBezTo>
              <a:cubicBezTo>
                <a:pt x="82" y="927"/>
                <a:pt x="165" y="948"/>
                <a:pt x="165" y="968"/>
              </a:cubicBezTo>
              <a:lnTo>
                <a:pt x="165" y="1813"/>
              </a:lnTo>
              <a:cubicBezTo>
                <a:pt x="165" y="1834"/>
                <a:pt x="247" y="1855"/>
                <a:pt x="330" y="1855"/>
              </a:cubicBezTo>
            </a:path>
          </a:pathLst>
        </a:custGeom>
        <a:noFill/>
        <a:ln w="9360">
          <a:solidFill>
            <a:srgbClr val="000000"/>
          </a:solidFill>
          <a:prstDash val="sysDot"/>
          <a:miter/>
        </a:ln>
      </xdr:spPr>
      <xdr:style>
        <a:lnRef idx="0"/>
        <a:fillRef idx="0"/>
        <a:effectRef idx="0"/>
        <a:fontRef idx="minor"/>
      </xdr:style>
    </xdr:sp>
    <xdr:clientData/>
  </xdr:twoCellAnchor>
  <xdr:twoCellAnchor editAs="oneCell">
    <xdr:from>
      <xdr:col>5</xdr:col>
      <xdr:colOff>930960</xdr:colOff>
      <xdr:row>30</xdr:row>
      <xdr:rowOff>140040</xdr:rowOff>
    </xdr:from>
    <xdr:to>
      <xdr:col>14</xdr:col>
      <xdr:colOff>298800</xdr:colOff>
      <xdr:row>39</xdr:row>
      <xdr:rowOff>18000</xdr:rowOff>
    </xdr:to>
    <xdr:graphicFrame>
      <xdr:nvGraphicFramePr>
        <xdr:cNvPr id="17" name="Chart 19"/>
        <xdr:cNvGraphicFramePr/>
      </xdr:nvGraphicFramePr>
      <xdr:xfrm>
        <a:off x="6001920" y="6683400"/>
        <a:ext cx="6629760" cy="201168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11</xdr:col>
      <xdr:colOff>461880</xdr:colOff>
      <xdr:row>16</xdr:row>
      <xdr:rowOff>70920</xdr:rowOff>
    </xdr:from>
    <xdr:to>
      <xdr:col>11</xdr:col>
      <xdr:colOff>869400</xdr:colOff>
      <xdr:row>18</xdr:row>
      <xdr:rowOff>25560</xdr:rowOff>
    </xdr:to>
    <xdr:pic>
      <xdr:nvPicPr>
        <xdr:cNvPr id="18" name="Immagine 7" descr=""/>
        <xdr:cNvPicPr/>
      </xdr:nvPicPr>
      <xdr:blipFill>
        <a:blip r:embed="rId1"/>
        <a:stretch/>
      </xdr:blipFill>
      <xdr:spPr>
        <a:xfrm>
          <a:off x="11834640" y="4177800"/>
          <a:ext cx="407520" cy="392760"/>
        </a:xfrm>
        <a:prstGeom prst="rect">
          <a:avLst/>
        </a:prstGeom>
        <a:ln>
          <a:noFill/>
        </a:ln>
      </xdr:spPr>
    </xdr:pic>
    <xdr:clientData/>
  </xdr:twoCellAnchor>
  <xdr:twoCellAnchor editAs="oneCell">
    <xdr:from>
      <xdr:col>5</xdr:col>
      <xdr:colOff>425160</xdr:colOff>
      <xdr:row>17</xdr:row>
      <xdr:rowOff>30960</xdr:rowOff>
    </xdr:from>
    <xdr:to>
      <xdr:col>5</xdr:col>
      <xdr:colOff>723600</xdr:colOff>
      <xdr:row>18</xdr:row>
      <xdr:rowOff>92160</xdr:rowOff>
    </xdr:to>
    <xdr:pic>
      <xdr:nvPicPr>
        <xdr:cNvPr id="19" name="Immagine 5" descr=""/>
        <xdr:cNvPicPr/>
      </xdr:nvPicPr>
      <xdr:blipFill>
        <a:blip r:embed="rId2"/>
        <a:stretch/>
      </xdr:blipFill>
      <xdr:spPr>
        <a:xfrm>
          <a:off x="5542920" y="4357080"/>
          <a:ext cx="298440" cy="280080"/>
        </a:xfrm>
        <a:prstGeom prst="rect">
          <a:avLst/>
        </a:prstGeom>
        <a:ln>
          <a:noFill/>
        </a:ln>
      </xdr:spPr>
    </xdr:pic>
    <xdr:clientData/>
  </xdr:twoCellAnchor>
  <xdr:twoCellAnchor editAs="oneCell">
    <xdr:from>
      <xdr:col>3</xdr:col>
      <xdr:colOff>438120</xdr:colOff>
      <xdr:row>17</xdr:row>
      <xdr:rowOff>23400</xdr:rowOff>
    </xdr:from>
    <xdr:to>
      <xdr:col>3</xdr:col>
      <xdr:colOff>689040</xdr:colOff>
      <xdr:row>18</xdr:row>
      <xdr:rowOff>60840</xdr:rowOff>
    </xdr:to>
    <xdr:pic>
      <xdr:nvPicPr>
        <xdr:cNvPr id="20" name="Immagine 1" descr=""/>
        <xdr:cNvPicPr/>
      </xdr:nvPicPr>
      <xdr:blipFill>
        <a:blip r:embed="rId3"/>
        <a:stretch/>
      </xdr:blipFill>
      <xdr:spPr>
        <a:xfrm>
          <a:off x="3482280" y="4349520"/>
          <a:ext cx="250920" cy="256320"/>
        </a:xfrm>
        <a:prstGeom prst="rect">
          <a:avLst/>
        </a:prstGeom>
        <a:ln>
          <a:noFill/>
        </a:ln>
      </xdr:spPr>
    </xdr:pic>
    <xdr:clientData/>
  </xdr:twoCellAnchor>
  <xdr:twoCellAnchor editAs="oneCell">
    <xdr:from>
      <xdr:col>5</xdr:col>
      <xdr:colOff>425160</xdr:colOff>
      <xdr:row>41</xdr:row>
      <xdr:rowOff>30600</xdr:rowOff>
    </xdr:from>
    <xdr:to>
      <xdr:col>5</xdr:col>
      <xdr:colOff>723600</xdr:colOff>
      <xdr:row>42</xdr:row>
      <xdr:rowOff>122760</xdr:rowOff>
    </xdr:to>
    <xdr:pic>
      <xdr:nvPicPr>
        <xdr:cNvPr id="21" name="Immagine 5" descr=""/>
        <xdr:cNvPicPr/>
      </xdr:nvPicPr>
      <xdr:blipFill>
        <a:blip r:embed="rId4"/>
        <a:stretch/>
      </xdr:blipFill>
      <xdr:spPr>
        <a:xfrm>
          <a:off x="5542920" y="9947880"/>
          <a:ext cx="298440" cy="282600"/>
        </a:xfrm>
        <a:prstGeom prst="rect">
          <a:avLst/>
        </a:prstGeom>
        <a:ln>
          <a:noFill/>
        </a:ln>
      </xdr:spPr>
    </xdr:pic>
    <xdr:clientData/>
  </xdr:twoCellAnchor>
  <xdr:twoCellAnchor editAs="oneCell">
    <xdr:from>
      <xdr:col>3</xdr:col>
      <xdr:colOff>438120</xdr:colOff>
      <xdr:row>41</xdr:row>
      <xdr:rowOff>23040</xdr:rowOff>
    </xdr:from>
    <xdr:to>
      <xdr:col>3</xdr:col>
      <xdr:colOff>689040</xdr:colOff>
      <xdr:row>42</xdr:row>
      <xdr:rowOff>84600</xdr:rowOff>
    </xdr:to>
    <xdr:pic>
      <xdr:nvPicPr>
        <xdr:cNvPr id="22" name="Immagine 1" descr=""/>
        <xdr:cNvPicPr/>
      </xdr:nvPicPr>
      <xdr:blipFill>
        <a:blip r:embed="rId5"/>
        <a:stretch/>
      </xdr:blipFill>
      <xdr:spPr>
        <a:xfrm>
          <a:off x="3482280" y="9940320"/>
          <a:ext cx="250920" cy="252000"/>
        </a:xfrm>
        <a:prstGeom prst="rect">
          <a:avLst/>
        </a:prstGeom>
        <a:ln>
          <a:noFill/>
        </a:ln>
      </xdr:spPr>
    </xdr:pic>
    <xdr:clientData/>
  </xdr:twoCellAnchor>
  <xdr:twoCellAnchor editAs="oneCell">
    <xdr:from>
      <xdr:col>11</xdr:col>
      <xdr:colOff>477000</xdr:colOff>
      <xdr:row>40</xdr:row>
      <xdr:rowOff>61200</xdr:rowOff>
    </xdr:from>
    <xdr:to>
      <xdr:col>11</xdr:col>
      <xdr:colOff>877320</xdr:colOff>
      <xdr:row>42</xdr:row>
      <xdr:rowOff>68400</xdr:rowOff>
    </xdr:to>
    <xdr:pic>
      <xdr:nvPicPr>
        <xdr:cNvPr id="23" name="Immagine 7" descr=""/>
        <xdr:cNvPicPr/>
      </xdr:nvPicPr>
      <xdr:blipFill>
        <a:blip r:embed="rId6"/>
        <a:stretch/>
      </xdr:blipFill>
      <xdr:spPr>
        <a:xfrm>
          <a:off x="11849760" y="9788040"/>
          <a:ext cx="400320" cy="38808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151200</xdr:colOff>
      <xdr:row>29</xdr:row>
      <xdr:rowOff>15120</xdr:rowOff>
    </xdr:from>
    <xdr:to>
      <xdr:col>5</xdr:col>
      <xdr:colOff>362880</xdr:colOff>
      <xdr:row>35</xdr:row>
      <xdr:rowOff>84240</xdr:rowOff>
    </xdr:to>
    <xdr:sp>
      <xdr:nvSpPr>
        <xdr:cNvPr id="24" name="CustomShape 1"/>
        <xdr:cNvSpPr/>
      </xdr:nvSpPr>
      <xdr:spPr>
        <a:xfrm>
          <a:off x="4556520" y="6221520"/>
          <a:ext cx="211680" cy="1212120"/>
        </a:xfrm>
        <a:custGeom>
          <a:avLst/>
          <a:gdLst/>
          <a:ahLst/>
          <a:rect l="0" t="0" r="r" b="b"/>
          <a:pathLst>
            <a:path w="590" h="3368">
              <a:moveTo>
                <a:pt x="0" y="841"/>
              </a:moveTo>
              <a:lnTo>
                <a:pt x="294" y="841"/>
              </a:lnTo>
              <a:lnTo>
                <a:pt x="294" y="0"/>
              </a:lnTo>
              <a:lnTo>
                <a:pt x="589" y="1683"/>
              </a:lnTo>
              <a:lnTo>
                <a:pt x="294" y="3367"/>
              </a:lnTo>
              <a:lnTo>
                <a:pt x="294" y="2526"/>
              </a:lnTo>
              <a:lnTo>
                <a:pt x="0" y="2526"/>
              </a:lnTo>
              <a:lnTo>
                <a:pt x="0" y="841"/>
              </a:lnTo>
            </a:path>
          </a:pathLst>
        </a:custGeom>
        <a:solidFill>
          <a:srgbClr val="d9d9d9"/>
        </a:solidFill>
        <a:ln w="9360">
          <a:solidFill>
            <a:srgbClr val="000000"/>
          </a:solidFill>
          <a:round/>
        </a:ln>
      </xdr:spPr>
      <xdr:style>
        <a:lnRef idx="0"/>
        <a:fillRef idx="0"/>
        <a:effectRef idx="0"/>
        <a:fontRef idx="minor"/>
      </xdr:style>
    </xdr:sp>
    <xdr:clientData/>
  </xdr:twoCellAnchor>
  <xdr:twoCellAnchor editAs="oneCell">
    <xdr:from>
      <xdr:col>6</xdr:col>
      <xdr:colOff>582480</xdr:colOff>
      <xdr:row>35</xdr:row>
      <xdr:rowOff>114840</xdr:rowOff>
    </xdr:from>
    <xdr:to>
      <xdr:col>8</xdr:col>
      <xdr:colOff>715320</xdr:colOff>
      <xdr:row>37</xdr:row>
      <xdr:rowOff>39960</xdr:rowOff>
    </xdr:to>
    <xdr:sp>
      <xdr:nvSpPr>
        <xdr:cNvPr id="25" name="CustomShape 1"/>
        <xdr:cNvSpPr/>
      </xdr:nvSpPr>
      <xdr:spPr>
        <a:xfrm rot="5400000">
          <a:off x="4415400" y="8418600"/>
          <a:ext cx="2215080" cy="306000"/>
        </a:xfrm>
        <a:custGeom>
          <a:avLst/>
          <a:gdLst/>
          <a:ahLst/>
          <a:rect l="0" t="0" r="r" b="b"/>
          <a:pathLst>
            <a:path w="6155" h="852">
              <a:moveTo>
                <a:pt x="0" y="212"/>
              </a:moveTo>
              <a:lnTo>
                <a:pt x="3077" y="212"/>
              </a:lnTo>
              <a:lnTo>
                <a:pt x="3077" y="0"/>
              </a:lnTo>
              <a:lnTo>
                <a:pt x="6154" y="425"/>
              </a:lnTo>
              <a:lnTo>
                <a:pt x="3077" y="851"/>
              </a:lnTo>
              <a:lnTo>
                <a:pt x="3077" y="638"/>
              </a:lnTo>
              <a:lnTo>
                <a:pt x="0" y="638"/>
              </a:lnTo>
              <a:lnTo>
                <a:pt x="0" y="212"/>
              </a:lnTo>
            </a:path>
          </a:pathLst>
        </a:custGeom>
        <a:solidFill>
          <a:srgbClr val="d9d9d9"/>
        </a:solidFill>
        <a:ln w="9360">
          <a:solidFill>
            <a:srgbClr val="000000"/>
          </a:solidFill>
          <a:round/>
        </a:ln>
      </xdr:spPr>
      <xdr:style>
        <a:lnRef idx="0"/>
        <a:fillRef idx="0"/>
        <a:effectRef idx="0"/>
        <a:fontRef idx="minor"/>
      </xdr:style>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531720</xdr:colOff>
      <xdr:row>5</xdr:row>
      <xdr:rowOff>2520</xdr:rowOff>
    </xdr:from>
    <xdr:to>
      <xdr:col>12</xdr:col>
      <xdr:colOff>94680</xdr:colOff>
      <xdr:row>18</xdr:row>
      <xdr:rowOff>131760</xdr:rowOff>
    </xdr:to>
    <xdr:sp>
      <xdr:nvSpPr>
        <xdr:cNvPr id="26" name="CustomShape 1"/>
        <xdr:cNvSpPr/>
      </xdr:nvSpPr>
      <xdr:spPr>
        <a:xfrm>
          <a:off x="531720" y="954720"/>
          <a:ext cx="6948000" cy="2662920"/>
        </a:xfrm>
        <a:custGeom>
          <a:avLst/>
          <a:gdLst/>
          <a:ahLst/>
          <a:rect l="l" t="t" r="r" b="b"/>
          <a:pathLst>
            <a:path w="21600" h="21600">
              <a:moveTo>
                <a:pt x="0" y="0"/>
              </a:moveTo>
              <a:lnTo>
                <a:pt x="21600" y="0"/>
              </a:lnTo>
              <a:lnTo>
                <a:pt x="21600" y="21600"/>
              </a:lnTo>
              <a:lnTo>
                <a:pt x="0" y="21600"/>
              </a:lnTo>
              <a:lnTo>
                <a:pt x="0" y="0"/>
              </a:lnTo>
              <a:close/>
            </a:path>
          </a:pathLst>
        </a:custGeom>
        <a:solidFill>
          <a:srgbClr val="ffc000"/>
        </a:solidFill>
        <a:ln>
          <a:noFill/>
        </a:ln>
      </xdr:spPr>
      <xdr:style>
        <a:lnRef idx="0"/>
        <a:fillRef idx="0"/>
        <a:effectRef idx="0"/>
        <a:fontRef idx="minor"/>
      </xdr:style>
      <xdr:txBody>
        <a:bodyPr lIns="90000" rIns="90000" tIns="45000" bIns="45000">
          <a:noAutofit/>
        </a:bodyPr>
        <a:p>
          <a:r>
            <a:rPr b="1" lang="it-IT" sz="1200" spc="-1" strike="noStrike">
              <a:solidFill>
                <a:srgbClr val="ff0000"/>
              </a:solidFill>
              <a:latin typeface="Calibri"/>
            </a:rPr>
            <a:t>Assunzioni Tool EXCEL:</a:t>
          </a:r>
          <a:endParaRPr b="0" lang="it-IT" sz="1200" spc="-1" strike="noStrike">
            <a:latin typeface="Times New Roman"/>
          </a:endParaRPr>
        </a:p>
        <a:p>
          <a:endParaRPr b="0" lang="it-IT" sz="1200" spc="-1" strike="noStrike">
            <a:latin typeface="Times New Roman"/>
          </a:endParaRPr>
        </a:p>
        <a:p>
          <a:r>
            <a:rPr b="0" lang="it-IT" sz="1200" spc="-1" strike="noStrike">
              <a:solidFill>
                <a:srgbClr val="000000"/>
              </a:solidFill>
              <a:latin typeface="Calibri"/>
            </a:rPr>
            <a:t>alloggio tipo di 80 mq netti (= 92 lordo muri; = 100 commerciali senza garage);</a:t>
          </a:r>
          <a:endParaRPr b="0" lang="it-IT" sz="1200" spc="-1" strike="noStrike">
            <a:latin typeface="Times New Roman"/>
          </a:endParaRPr>
        </a:p>
        <a:p>
          <a:endParaRPr b="0" lang="it-IT" sz="1200" spc="-1" strike="noStrike">
            <a:latin typeface="Times New Roman"/>
          </a:endParaRPr>
        </a:p>
        <a:p>
          <a:r>
            <a:rPr b="0" lang="it-IT" sz="1200" spc="-1" strike="noStrike">
              <a:solidFill>
                <a:srgbClr val="000000"/>
              </a:solidFill>
              <a:latin typeface="Calibri"/>
            </a:rPr>
            <a:t>superficie edificio (5 piani 20x20) = 2.000 mq di facciate e solai (solaio sottotetto e solaio cantine)</a:t>
          </a:r>
          <a:endParaRPr b="0" lang="it-IT" sz="1200" spc="-1" strike="noStrike">
            <a:latin typeface="Times New Roman"/>
          </a:endParaRPr>
        </a:p>
        <a:p>
          <a:endParaRPr b="0" lang="it-IT" sz="1200" spc="-1" strike="noStrike">
            <a:latin typeface="Times New Roman"/>
          </a:endParaRPr>
        </a:p>
        <a:p>
          <a:r>
            <a:rPr b="0" lang="it-IT" sz="1200" spc="-1" strike="noStrike">
              <a:solidFill>
                <a:srgbClr val="000000"/>
              </a:solidFill>
              <a:latin typeface="Calibri"/>
            </a:rPr>
            <a:t>costi cappotto 100 €/mq vuoto per pieno  </a:t>
          </a:r>
          <a:endParaRPr b="0" lang="it-IT" sz="1200" spc="-1" strike="noStrike">
            <a:latin typeface="Times New Roman"/>
          </a:endParaRPr>
        </a:p>
        <a:p>
          <a:r>
            <a:rPr b="0" lang="it-IT" sz="1000" spc="-1" strike="noStrike">
              <a:solidFill>
                <a:srgbClr val="000000"/>
              </a:solidFill>
              <a:latin typeface="Calibri"/>
            </a:rPr>
            <a:t>(materiali traspiranti facciate/lana roccia-vetro e polistirene solai  compreso tinteggiatura, ponteggi, gru, assistenza muraria e IVA 10%)</a:t>
          </a:r>
          <a:endParaRPr b="0" lang="it-IT" sz="1000" spc="-1" strike="noStrike">
            <a:latin typeface="Times New Roman"/>
          </a:endParaRPr>
        </a:p>
        <a:p>
          <a:endParaRPr b="0" lang="it-IT" sz="1000" spc="-1" strike="noStrike">
            <a:latin typeface="Times New Roman"/>
          </a:endParaRPr>
        </a:p>
        <a:p>
          <a:r>
            <a:rPr b="0" lang="it-IT" sz="1200" spc="-1" strike="noStrike">
              <a:solidFill>
                <a:srgbClr val="000000"/>
              </a:solidFill>
              <a:latin typeface="Calibri"/>
            </a:rPr>
            <a:t>costi medi di 5.000 €/unità abitativa per nuova caldaia a condensazione /pannelli+boiler solare</a:t>
          </a:r>
          <a:endParaRPr b="0" lang="it-IT" sz="1200" spc="-1" strike="noStrike">
            <a:latin typeface="Times New Roman"/>
          </a:endParaRPr>
        </a:p>
        <a:p>
          <a:r>
            <a:rPr b="0" lang="it-IT" sz="1000" spc="-1" strike="noStrike">
              <a:solidFill>
                <a:srgbClr val="000000"/>
              </a:solidFill>
              <a:latin typeface="Calibri"/>
            </a:rPr>
            <a:t>(ad es. edificio coibentato / caldaia 200 kw, boiler 5000 litri, compreso ripartizione calore in ipotesi impianto Colonne Montanti Singole, isolazione colonne montanti , IVA circa 15% per mix manodopera  e beni significativi)</a:t>
          </a:r>
          <a:endParaRPr b="0" lang="it-IT" sz="1000" spc="-1" strike="noStrike">
            <a:latin typeface="Times New Roman"/>
          </a:endParaRPr>
        </a:p>
        <a:p>
          <a:endParaRPr b="0" lang="it-IT" sz="1000" spc="-1" strike="noStrike">
            <a:latin typeface="Times New Roman"/>
          </a:endParaRPr>
        </a:p>
        <a:p>
          <a:r>
            <a:rPr b="0" lang="it-IT" sz="1200" spc="-1" strike="noStrike">
              <a:solidFill>
                <a:srgbClr val="000000"/>
              </a:solidFill>
              <a:latin typeface="Calibri"/>
            </a:rPr>
            <a:t>Costo mc gas metano: da € 0,7 mc a € 1,0 mc  </a:t>
          </a:r>
          <a:endParaRPr b="0" lang="it-IT" sz="1200" spc="-1" strike="noStrike">
            <a:latin typeface="Times New Roman"/>
          </a:endParaRPr>
        </a:p>
      </xdr:txBody>
    </xdr:sp>
    <xdr:clientData/>
  </xdr:twoCellAnchor>
  <xdr:twoCellAnchor editAs="oneCell">
    <xdr:from>
      <xdr:col>7</xdr:col>
      <xdr:colOff>485280</xdr:colOff>
      <xdr:row>19</xdr:row>
      <xdr:rowOff>86400</xdr:rowOff>
    </xdr:from>
    <xdr:to>
      <xdr:col>13</xdr:col>
      <xdr:colOff>478080</xdr:colOff>
      <xdr:row>32</xdr:row>
      <xdr:rowOff>155160</xdr:rowOff>
    </xdr:to>
    <xdr:pic>
      <xdr:nvPicPr>
        <xdr:cNvPr id="27" name="Picture 2" descr=""/>
        <xdr:cNvPicPr/>
      </xdr:nvPicPr>
      <xdr:blipFill>
        <a:blip r:embed="rId1"/>
        <a:stretch/>
      </xdr:blipFill>
      <xdr:spPr>
        <a:xfrm>
          <a:off x="4725000" y="3762720"/>
          <a:ext cx="3701160" cy="2545560"/>
        </a:xfrm>
        <a:prstGeom prst="rect">
          <a:avLst/>
        </a:prstGeom>
        <a:ln>
          <a:noFill/>
        </a:ln>
      </xdr:spPr>
    </xdr:pic>
    <xdr:clientData/>
  </xdr:twoCellAnchor>
  <xdr:twoCellAnchor editAs="oneCell">
    <xdr:from>
      <xdr:col>2</xdr:col>
      <xdr:colOff>117720</xdr:colOff>
      <xdr:row>23</xdr:row>
      <xdr:rowOff>9720</xdr:rowOff>
    </xdr:from>
    <xdr:to>
      <xdr:col>7</xdr:col>
      <xdr:colOff>469800</xdr:colOff>
      <xdr:row>26</xdr:row>
      <xdr:rowOff>177840</xdr:rowOff>
    </xdr:to>
    <xdr:sp>
      <xdr:nvSpPr>
        <xdr:cNvPr id="28" name="CustomShape 1"/>
        <xdr:cNvSpPr/>
      </xdr:nvSpPr>
      <xdr:spPr>
        <a:xfrm>
          <a:off x="1244160" y="4448160"/>
          <a:ext cx="3465360" cy="739800"/>
        </a:xfrm>
        <a:custGeom>
          <a:avLst/>
          <a:gdLst/>
          <a:ahLst/>
          <a:rect l="l" t="t" r="r" b="b"/>
          <a:pathLst>
            <a:path w="21600" h="21600">
              <a:moveTo>
                <a:pt x="0" y="0"/>
              </a:moveTo>
              <a:lnTo>
                <a:pt x="21600" y="0"/>
              </a:lnTo>
              <a:lnTo>
                <a:pt x="21600" y="21600"/>
              </a:lnTo>
              <a:lnTo>
                <a:pt x="0" y="21600"/>
              </a:lnTo>
              <a:lnTo>
                <a:pt x="0" y="0"/>
              </a:lnTo>
              <a:close/>
            </a:path>
          </a:pathLst>
        </a:custGeom>
        <a:noFill/>
        <a:ln>
          <a:noFill/>
        </a:ln>
      </xdr:spPr>
      <xdr:style>
        <a:lnRef idx="0"/>
        <a:fillRef idx="0"/>
        <a:effectRef idx="0"/>
        <a:fontRef idx="minor"/>
      </xdr:style>
      <xdr:txBody>
        <a:bodyPr lIns="90000" rIns="90000" tIns="45000" bIns="45000">
          <a:noAutofit/>
        </a:bodyPr>
        <a:p>
          <a:r>
            <a:rPr b="0" lang="it-IT" sz="1000" spc="-1" strike="noStrike">
              <a:solidFill>
                <a:srgbClr val="000000"/>
              </a:solidFill>
              <a:latin typeface="Calibri"/>
            </a:rPr>
            <a:t>ANDAMENTO DEL PREZZO DEL GAS NATURALE PER UN CONSUMATORE DOMESTICO TIPO</a:t>
          </a:r>
          <a:endParaRPr b="0" lang="it-IT" sz="1000" spc="-1" strike="noStrike">
            <a:latin typeface="Times New Roman"/>
          </a:endParaRPr>
        </a:p>
        <a:p>
          <a:r>
            <a:rPr b="0" lang="it-IT" sz="1000" spc="-1" strike="noStrike">
              <a:solidFill>
                <a:srgbClr val="000000"/>
              </a:solidFill>
              <a:latin typeface="Calibri"/>
            </a:rPr>
            <a:t>Condizioni economiche di fornitura per una famiglia con riscaldamento autonomo e consumo annuale di 1.400 m3.</a:t>
          </a:r>
          <a:r>
            <a:rPr b="0" lang="it-IT" sz="1000" spc="-1" strike="noStrike">
              <a:solidFill>
                <a:srgbClr val="000000"/>
              </a:solidFill>
              <a:latin typeface="Calibri"/>
            </a:rPr>
            <a:t>	</a:t>
          </a:r>
          <a:r>
            <a:rPr b="0" lang="it-IT" sz="1000" spc="-1" strike="noStrike">
              <a:solidFill>
                <a:srgbClr val="000000"/>
              </a:solidFill>
              <a:latin typeface="Calibri"/>
            </a:rPr>
            <a:t>	</a:t>
          </a:r>
          <a:endParaRPr b="0" lang="it-IT" sz="1000" spc="-1" strike="noStrike">
            <a:latin typeface="Times New Roman"/>
          </a:endParaRPr>
        </a:p>
      </xdr:txBody>
    </xdr:sp>
    <xdr:clientData/>
  </xdr:twoCellAnchor>
  <xdr:twoCellAnchor editAs="oneCell">
    <xdr:from>
      <xdr:col>6</xdr:col>
      <xdr:colOff>339120</xdr:colOff>
      <xdr:row>2</xdr:row>
      <xdr:rowOff>122040</xdr:rowOff>
    </xdr:from>
    <xdr:to>
      <xdr:col>8</xdr:col>
      <xdr:colOff>299880</xdr:colOff>
      <xdr:row>6</xdr:row>
      <xdr:rowOff>30960</xdr:rowOff>
    </xdr:to>
    <xdr:sp>
      <xdr:nvSpPr>
        <xdr:cNvPr id="29" name="CustomShape 1"/>
        <xdr:cNvSpPr/>
      </xdr:nvSpPr>
      <xdr:spPr>
        <a:xfrm>
          <a:off x="4015440" y="502920"/>
          <a:ext cx="1087560" cy="671040"/>
        </a:xfrm>
        <a:custGeom>
          <a:avLst/>
          <a:gdLst/>
          <a:ahLst/>
          <a:rect l="l" t="t" r="r" b="b"/>
          <a:pathLst>
            <a:path w="21600" h="21600">
              <a:moveTo>
                <a:pt x="0" y="0"/>
              </a:moveTo>
              <a:lnTo>
                <a:pt x="21600" y="0"/>
              </a:lnTo>
              <a:lnTo>
                <a:pt x="21600" y="21600"/>
              </a:lnTo>
              <a:lnTo>
                <a:pt x="0" y="21600"/>
              </a:lnTo>
              <a:lnTo>
                <a:pt x="0" y="0"/>
              </a:lnTo>
              <a:close/>
            </a:path>
          </a:pathLst>
        </a:custGeom>
        <a:noFill/>
        <a:ln>
          <a:noFill/>
        </a:ln>
      </xdr:spPr>
      <xdr:style>
        <a:lnRef idx="0"/>
        <a:fillRef idx="0"/>
        <a:effectRef idx="0"/>
        <a:fontRef idx="minor"/>
      </xdr:style>
      <xdr:txBody>
        <a:bodyPr lIns="90000" rIns="90000" tIns="45000" bIns="45000">
          <a:noAutofit/>
        </a:bodyPr>
        <a:p>
          <a:r>
            <a:rPr b="1" lang="it-IT" sz="1800" spc="-1" strike="noStrike">
              <a:solidFill>
                <a:srgbClr val="ff0000"/>
              </a:solidFill>
              <a:latin typeface="Calibri"/>
            </a:rPr>
            <a:t>Tool EXCEL</a:t>
          </a:r>
          <a:endParaRPr b="0" lang="it-IT" sz="1800" spc="-1" strike="noStrike">
            <a:latin typeface="Times New Roman"/>
          </a:endParaRPr>
        </a:p>
      </xdr:txBody>
    </xdr:sp>
    <xdr:clientData/>
  </xdr:twoCellAnchor>
  <xdr:twoCellAnchor editAs="oneCell">
    <xdr:from>
      <xdr:col>12</xdr:col>
      <xdr:colOff>15480</xdr:colOff>
      <xdr:row>7</xdr:row>
      <xdr:rowOff>47880</xdr:rowOff>
    </xdr:from>
    <xdr:to>
      <xdr:col>14</xdr:col>
      <xdr:colOff>258480</xdr:colOff>
      <xdr:row>14</xdr:row>
      <xdr:rowOff>25200</xdr:rowOff>
    </xdr:to>
    <xdr:pic>
      <xdr:nvPicPr>
        <xdr:cNvPr id="30" name="Picture 2" descr=""/>
        <xdr:cNvPicPr/>
      </xdr:nvPicPr>
      <xdr:blipFill>
        <a:blip r:embed="rId2"/>
        <a:stretch/>
      </xdr:blipFill>
      <xdr:spPr>
        <a:xfrm>
          <a:off x="7400520" y="1438200"/>
          <a:ext cx="1369440" cy="131112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4.xml"/><Relationship Id="rId3" Type="http://schemas.openxmlformats.org/officeDocument/2006/relationships/vmlDrawing" Target="../drawings/vmlDrawing2.vml"/>
</Relationships>
</file>

<file path=xl/worksheets/_rels/sheet7.xml.rels><?xml version="1.0" encoding="UTF-8"?>
<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42" activeCellId="0" sqref="C42"/>
    </sheetView>
  </sheetViews>
  <sheetFormatPr defaultRowHeight="15" zeroHeight="false" outlineLevelRow="0" outlineLevelCol="0"/>
  <cols>
    <col collapsed="false" customWidth="true" hidden="false" outlineLevel="0" max="1" min="1" style="1" width="6.98"/>
    <col collapsed="false" customWidth="true" hidden="false" outlineLevel="0" max="257" min="2" style="1" width="8.98"/>
    <col collapsed="false" customWidth="true" hidden="false" outlineLevel="0" max="1025" min="258" style="0" width="8.98"/>
  </cols>
  <sheetData/>
  <sheetProtection sheet="true" objects="true" scenarios="true"/>
  <printOptions headings="false" gridLines="false" gridLinesSet="true" horizontalCentered="false" verticalCentered="false"/>
  <pageMargins left="0.7" right="0.7" top="0.75" bottom="0.75" header="0.511805555555555" footer="0.511805555555555"/>
  <pageSetup paperSize="77" scale="100" firstPageNumber="0" fitToWidth="1" fitToHeight="1" pageOrder="overThenDown"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2:AD5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E13" activeCellId="0" sqref="E13"/>
    </sheetView>
  </sheetViews>
  <sheetFormatPr defaultRowHeight="15" zeroHeight="false" outlineLevelRow="0" outlineLevelCol="0"/>
  <cols>
    <col collapsed="false" customWidth="true" hidden="false" outlineLevel="0" max="1" min="1" style="2" width="1.43"/>
    <col collapsed="false" customWidth="true" hidden="false" outlineLevel="0" max="2" min="2" style="3" width="13.97"/>
    <col collapsed="false" customWidth="true" hidden="false" outlineLevel="0" max="3" min="3" style="3" width="20.97"/>
    <col collapsed="false" customWidth="true" hidden="false" outlineLevel="0" max="4" min="4" style="3" width="19.41"/>
    <col collapsed="false" customWidth="true" hidden="false" outlineLevel="0" max="5" min="5" style="3" width="16.08"/>
    <col collapsed="false" customWidth="true" hidden="false" outlineLevel="0" max="6" min="6" style="3" width="21.41"/>
    <col collapsed="false" customWidth="true" hidden="false" outlineLevel="0" max="7" min="7" style="2" width="3.43"/>
    <col collapsed="false" customWidth="true" hidden="false" outlineLevel="0" max="8" min="8" style="2" width="21.63"/>
    <col collapsed="false" customWidth="true" hidden="false" outlineLevel="0" max="9" min="9" style="2" width="17.74"/>
    <col collapsed="false" customWidth="true" hidden="false" outlineLevel="0" max="10" min="10" style="2" width="3.55"/>
    <col collapsed="false" customWidth="true" hidden="false" outlineLevel="0" max="11" min="11" style="2" width="12.98"/>
    <col collapsed="false" customWidth="true" hidden="false" outlineLevel="0" max="12" min="12" style="2" width="3.55"/>
    <col collapsed="false" customWidth="true" hidden="false" outlineLevel="0" max="13" min="13" style="2" width="15.97"/>
    <col collapsed="false" customWidth="true" hidden="false" outlineLevel="0" max="14" min="14" style="2" width="2.65"/>
    <col collapsed="false" customWidth="true" hidden="false" outlineLevel="0" max="15" min="15" style="2" width="19.53"/>
    <col collapsed="false" customWidth="true" hidden="false" outlineLevel="0" max="16" min="16" style="1" width="11.19"/>
    <col collapsed="false" customWidth="true" hidden="false" outlineLevel="0" max="21" min="17" style="1" width="7.98"/>
    <col collapsed="false" customWidth="true" hidden="false" outlineLevel="0" max="22" min="22" style="1" width="16.53"/>
    <col collapsed="false" customWidth="true" hidden="false" outlineLevel="0" max="23" min="23" style="1" width="10.19"/>
    <col collapsed="false" customWidth="true" hidden="false" outlineLevel="0" max="24" min="24" style="1" width="3.98"/>
    <col collapsed="false" customWidth="true" hidden="false" outlineLevel="0" max="25" min="25" style="1" width="17.74"/>
    <col collapsed="false" customWidth="true" hidden="false" outlineLevel="0" max="26" min="26" style="1" width="4.1"/>
    <col collapsed="false" customWidth="true" hidden="false" outlineLevel="0" max="27" min="27" style="1" width="12.86"/>
    <col collapsed="false" customWidth="true" hidden="false" outlineLevel="0" max="28" min="28" style="1" width="4.1"/>
    <col collapsed="false" customWidth="true" hidden="false" outlineLevel="0" max="29" min="29" style="1" width="17.86"/>
    <col collapsed="false" customWidth="true" hidden="false" outlineLevel="0" max="30" min="30" style="1" width="17.08"/>
    <col collapsed="false" customWidth="true" hidden="false" outlineLevel="0" max="31" min="31" style="1" width="12.86"/>
    <col collapsed="false" customWidth="true" hidden="false" outlineLevel="0" max="32" min="32" style="1" width="11.19"/>
    <col collapsed="false" customWidth="true" hidden="false" outlineLevel="0" max="257" min="33" style="1" width="7.98"/>
    <col collapsed="false" customWidth="true" hidden="false" outlineLevel="0" max="1025" min="258" style="0" width="7.98"/>
  </cols>
  <sheetData>
    <row r="2" customFormat="false" ht="15" hidden="false" customHeight="true" outlineLevel="0" collapsed="false">
      <c r="B2" s="4"/>
      <c r="C2" s="5" t="s">
        <v>0</v>
      </c>
      <c r="D2" s="5"/>
      <c r="H2" s="6"/>
      <c r="I2" s="5" t="s">
        <v>1</v>
      </c>
      <c r="J2" s="5"/>
      <c r="K2" s="5"/>
      <c r="Y2" s="7"/>
      <c r="Z2" s="7"/>
      <c r="AA2" s="7"/>
      <c r="AB2" s="7"/>
    </row>
    <row r="3" customFormat="false" ht="15" hidden="false" customHeight="true" outlineLevel="0" collapsed="false">
      <c r="B3" s="4"/>
      <c r="C3" s="8"/>
      <c r="H3" s="6"/>
      <c r="Y3" s="7"/>
      <c r="Z3" s="7"/>
      <c r="AA3" s="7"/>
      <c r="AB3" s="7"/>
    </row>
    <row r="4" customFormat="false" ht="15" hidden="false" customHeight="true" outlineLevel="0" collapsed="false">
      <c r="B4" s="9" t="s">
        <v>2</v>
      </c>
      <c r="C4" s="10"/>
      <c r="D4" s="11" t="s">
        <v>3</v>
      </c>
      <c r="H4" s="6"/>
      <c r="V4" s="12"/>
      <c r="W4" s="12"/>
      <c r="X4" s="12"/>
      <c r="Y4" s="13"/>
      <c r="Z4" s="13"/>
      <c r="AA4" s="13"/>
      <c r="AB4" s="12"/>
      <c r="AC4" s="12"/>
      <c r="AD4" s="12"/>
    </row>
    <row r="5" customFormat="false" ht="15" hidden="false" customHeight="true" outlineLevel="0" collapsed="false">
      <c r="B5" s="4"/>
      <c r="C5" s="14"/>
      <c r="D5" s="11" t="s">
        <v>4</v>
      </c>
      <c r="K5" s="15"/>
      <c r="L5" s="15"/>
      <c r="V5" s="16"/>
      <c r="W5" s="17"/>
      <c r="X5" s="17"/>
      <c r="Y5" s="18"/>
      <c r="Z5" s="18"/>
      <c r="AA5" s="18"/>
      <c r="AB5" s="18"/>
      <c r="AC5" s="18"/>
      <c r="AD5" s="12"/>
    </row>
    <row r="6" customFormat="false" ht="15" hidden="false" customHeight="true" outlineLevel="0" collapsed="false">
      <c r="H6" s="19" t="s">
        <v>5</v>
      </c>
      <c r="K6" s="15"/>
      <c r="L6" s="15"/>
      <c r="V6" s="20"/>
      <c r="W6" s="21"/>
      <c r="X6" s="22"/>
      <c r="Y6" s="22"/>
      <c r="Z6" s="22"/>
      <c r="AA6" s="22"/>
      <c r="AB6" s="22"/>
      <c r="AC6" s="22"/>
      <c r="AD6" s="12"/>
    </row>
    <row r="7" customFormat="false" ht="15" hidden="false" customHeight="true" outlineLevel="0" collapsed="false">
      <c r="D7" s="4"/>
      <c r="E7" s="11"/>
      <c r="I7" s="15"/>
      <c r="J7" s="15"/>
      <c r="K7" s="15"/>
      <c r="L7" s="15"/>
      <c r="V7" s="20"/>
      <c r="W7" s="21"/>
      <c r="X7" s="22"/>
      <c r="Y7" s="22"/>
      <c r="Z7" s="22"/>
      <c r="AA7" s="22"/>
      <c r="AB7" s="22"/>
      <c r="AC7" s="22"/>
      <c r="AD7" s="12"/>
    </row>
    <row r="8" customFormat="false" ht="15" hidden="false" customHeight="true" outlineLevel="0" collapsed="false">
      <c r="B8" s="23" t="s">
        <v>6</v>
      </c>
      <c r="C8" s="24"/>
      <c r="D8" s="24"/>
      <c r="E8" s="24"/>
      <c r="F8" s="25"/>
      <c r="H8" s="2" t="s">
        <v>7</v>
      </c>
      <c r="I8" s="26" t="s">
        <v>8</v>
      </c>
      <c r="K8" s="27" t="s">
        <v>9</v>
      </c>
      <c r="M8" s="28" t="s">
        <v>10</v>
      </c>
      <c r="N8" s="29"/>
      <c r="O8" s="30"/>
      <c r="P8" s="31"/>
      <c r="V8" s="20"/>
      <c r="W8" s="21"/>
      <c r="X8" s="22"/>
      <c r="Y8" s="22"/>
      <c r="Z8" s="22"/>
      <c r="AA8" s="22"/>
      <c r="AB8" s="22"/>
      <c r="AC8" s="22"/>
      <c r="AD8" s="12"/>
    </row>
    <row r="9" customFormat="false" ht="18" hidden="false" customHeight="true" outlineLevel="0" collapsed="false">
      <c r="B9" s="3" t="s">
        <v>11</v>
      </c>
      <c r="D9" s="32"/>
      <c r="E9" s="33"/>
      <c r="H9" s="34" t="s">
        <v>12</v>
      </c>
      <c r="I9" s="35" t="n">
        <f aca="false">ELABORAZIONE!D7</f>
        <v>-0</v>
      </c>
      <c r="J9" s="36"/>
      <c r="K9" s="37" t="s">
        <v>13</v>
      </c>
      <c r="L9" s="38"/>
      <c r="M9" s="35" t="n">
        <f aca="false">I9</f>
        <v>-0</v>
      </c>
      <c r="N9" s="29"/>
      <c r="O9" s="30"/>
      <c r="P9" s="31"/>
      <c r="V9" s="12"/>
      <c r="W9" s="12"/>
      <c r="X9" s="12"/>
      <c r="Y9" s="12"/>
      <c r="Z9" s="12"/>
      <c r="AA9" s="12"/>
      <c r="AB9" s="12"/>
      <c r="AC9" s="12"/>
      <c r="AD9" s="12"/>
    </row>
    <row r="10" customFormat="false" ht="18" hidden="false" customHeight="true" outlineLevel="0" collapsed="false">
      <c r="B10" s="3" t="s">
        <v>14</v>
      </c>
      <c r="E10" s="39" t="e">
        <f aca="false">1000/E9</f>
        <v>#DIV/0!</v>
      </c>
      <c r="F10" s="40"/>
      <c r="H10" s="41" t="s">
        <v>15</v>
      </c>
      <c r="I10" s="35" t="n">
        <f aca="false">ELABORAZIONE!E8</f>
        <v>-0</v>
      </c>
      <c r="J10" s="42"/>
      <c r="K10" s="43" t="n">
        <f aca="false">ELABORAZIONE!E9+ELABORAZIONE!E10+ELABORAZIONE!E11</f>
        <v>0</v>
      </c>
      <c r="L10" s="44"/>
      <c r="M10" s="35" t="n">
        <f aca="false">I10+K10</f>
        <v>0</v>
      </c>
      <c r="O10" s="30"/>
      <c r="P10" s="31"/>
      <c r="V10" s="12"/>
      <c r="W10" s="12"/>
      <c r="X10" s="12"/>
      <c r="Y10" s="12"/>
      <c r="Z10" s="12"/>
      <c r="AA10" s="12"/>
      <c r="AB10" s="45"/>
      <c r="AC10" s="12"/>
      <c r="AD10" s="12"/>
    </row>
    <row r="11" customFormat="false" ht="18" hidden="false" customHeight="true" outlineLevel="0" collapsed="false">
      <c r="B11" s="46"/>
      <c r="F11" s="40"/>
      <c r="H11" s="34" t="s">
        <v>16</v>
      </c>
      <c r="I11" s="35" t="n">
        <f aca="false">ELABORAZIONE!F8</f>
        <v>-0</v>
      </c>
      <c r="J11" s="47"/>
      <c r="K11" s="37" t="n">
        <f aca="false">ELABORAZIONE!F10+ELABORAZIONE!F11</f>
        <v>0</v>
      </c>
      <c r="L11" s="38"/>
      <c r="M11" s="35" t="n">
        <f aca="false">I11+K11</f>
        <v>0</v>
      </c>
      <c r="AB11" s="31"/>
    </row>
    <row r="12" customFormat="false" ht="18" hidden="false" customHeight="true" outlineLevel="0" collapsed="false">
      <c r="B12" s="23" t="s">
        <v>17</v>
      </c>
      <c r="C12" s="24"/>
      <c r="D12" s="24"/>
      <c r="E12" s="24"/>
      <c r="F12" s="25"/>
      <c r="H12" s="48" t="s">
        <v>18</v>
      </c>
      <c r="I12" s="35" t="str">
        <f aca="false">"-"</f>
        <v>-</v>
      </c>
      <c r="J12" s="49"/>
      <c r="K12" s="50" t="n">
        <f aca="false">ELABORAZIONE!O11</f>
        <v>0</v>
      </c>
      <c r="L12" s="51"/>
      <c r="M12" s="35" t="n">
        <f aca="false">K12</f>
        <v>0</v>
      </c>
    </row>
    <row r="13" customFormat="false" ht="18" hidden="false" customHeight="true" outlineLevel="0" collapsed="false">
      <c r="B13" s="52" t="s">
        <v>19</v>
      </c>
      <c r="C13" s="52"/>
      <c r="D13" s="52"/>
      <c r="E13" s="53" t="s">
        <v>20</v>
      </c>
      <c r="F13" s="54"/>
      <c r="I13" s="55"/>
      <c r="M13" s="55"/>
    </row>
    <row r="14" customFormat="false" ht="18" hidden="false" customHeight="true" outlineLevel="0" collapsed="false">
      <c r="B14" s="56" t="s">
        <v>21</v>
      </c>
      <c r="C14" s="56"/>
      <c r="D14" s="56"/>
      <c r="E14" s="33"/>
      <c r="F14" s="57" t="s">
        <v>22</v>
      </c>
      <c r="I14" s="58"/>
      <c r="J14" s="59"/>
      <c r="K14" s="59"/>
      <c r="M14" s="60"/>
    </row>
    <row r="15" customFormat="false" ht="18" hidden="false" customHeight="true" outlineLevel="0" collapsed="false">
      <c r="B15" s="56" t="s">
        <v>23</v>
      </c>
      <c r="C15" s="56"/>
      <c r="D15" s="56"/>
      <c r="E15" s="61"/>
      <c r="F15" s="62" t="s">
        <v>24</v>
      </c>
    </row>
    <row r="16" customFormat="false" ht="18" hidden="false" customHeight="true" outlineLevel="0" collapsed="false">
      <c r="B16" s="56" t="s">
        <v>25</v>
      </c>
      <c r="C16" s="56"/>
      <c r="D16" s="56"/>
      <c r="E16" s="63" t="n">
        <f aca="false">+E14*E15</f>
        <v>0</v>
      </c>
      <c r="F16" s="57" t="s">
        <v>26</v>
      </c>
      <c r="Y16" s="64"/>
      <c r="AB16" s="65"/>
    </row>
    <row r="17" customFormat="false" ht="18" hidden="false" customHeight="true" outlineLevel="0" collapsed="false">
      <c r="B17" s="56" t="s">
        <v>27</v>
      </c>
      <c r="C17" s="56"/>
      <c r="D17" s="56"/>
      <c r="E17" s="66"/>
      <c r="F17" s="57"/>
      <c r="Y17" s="64"/>
      <c r="AB17" s="65"/>
    </row>
    <row r="18" customFormat="false" ht="18" hidden="false" customHeight="true" outlineLevel="0" collapsed="false">
      <c r="B18" s="3" t="s">
        <v>28</v>
      </c>
      <c r="E18" s="67" t="n">
        <f aca="false">+E17*E14</f>
        <v>0</v>
      </c>
      <c r="F18" s="68" t="s">
        <v>29</v>
      </c>
      <c r="Y18" s="64"/>
      <c r="AB18" s="65"/>
    </row>
    <row r="19" customFormat="false" ht="18" hidden="false" customHeight="true" outlineLevel="0" collapsed="false">
      <c r="C19" s="52" t="s">
        <v>30</v>
      </c>
      <c r="E19" s="69" t="n">
        <f aca="false">+E18*E15</f>
        <v>0</v>
      </c>
      <c r="F19" s="68" t="s">
        <v>26</v>
      </c>
      <c r="Y19" s="64"/>
      <c r="AB19" s="65"/>
    </row>
    <row r="20" customFormat="false" ht="18" hidden="false" customHeight="true" outlineLevel="0" collapsed="false">
      <c r="B20" s="46"/>
      <c r="F20" s="40"/>
      <c r="AB20" s="31"/>
    </row>
    <row r="21" customFormat="false" ht="18" hidden="false" customHeight="true" outlineLevel="0" collapsed="false">
      <c r="B21" s="23" t="s">
        <v>31</v>
      </c>
      <c r="C21" s="24"/>
      <c r="D21" s="24"/>
      <c r="E21" s="24"/>
      <c r="F21" s="25"/>
    </row>
    <row r="22" customFormat="false" ht="17.25" hidden="false" customHeight="true" outlineLevel="0" collapsed="false">
      <c r="B22" s="70"/>
      <c r="C22" s="70"/>
      <c r="D22" s="71" t="s">
        <v>5</v>
      </c>
      <c r="E22" s="71"/>
      <c r="V22" s="12"/>
      <c r="W22" s="12"/>
      <c r="X22" s="12"/>
      <c r="Y22" s="12"/>
      <c r="Z22" s="12"/>
      <c r="AA22" s="12"/>
      <c r="AB22" s="12"/>
      <c r="AC22" s="12"/>
      <c r="AD22" s="12"/>
    </row>
    <row r="23" customFormat="false" ht="18" hidden="false" customHeight="true" outlineLevel="0" collapsed="false">
      <c r="B23" s="9" t="s">
        <v>32</v>
      </c>
      <c r="C23" s="9"/>
      <c r="D23" s="72"/>
      <c r="E23" s="73" t="s">
        <v>33</v>
      </c>
      <c r="V23" s="12"/>
      <c r="W23" s="12"/>
      <c r="X23" s="12"/>
      <c r="Y23" s="12"/>
      <c r="Z23" s="12"/>
      <c r="AA23" s="12"/>
      <c r="AB23" s="12"/>
      <c r="AC23" s="12"/>
      <c r="AD23" s="12"/>
    </row>
    <row r="24" customFormat="false" ht="18" hidden="false" customHeight="true" outlineLevel="0" collapsed="false">
      <c r="B24" s="74" t="s">
        <v>34</v>
      </c>
      <c r="D24" s="75" t="n">
        <v>0.75</v>
      </c>
      <c r="E24" s="72"/>
      <c r="F24" s="54"/>
      <c r="H24" s="76" t="s">
        <v>35</v>
      </c>
      <c r="M24" s="60"/>
      <c r="V24" s="16"/>
      <c r="W24" s="17"/>
      <c r="X24" s="17"/>
      <c r="Y24" s="18"/>
      <c r="Z24" s="18"/>
      <c r="AA24" s="18"/>
      <c r="AB24" s="18"/>
      <c r="AC24" s="18"/>
      <c r="AD24" s="12"/>
    </row>
    <row r="25" customFormat="false" ht="18" hidden="false" customHeight="true" outlineLevel="0" collapsed="false">
      <c r="B25" s="74"/>
      <c r="D25" s="75" t="n">
        <v>0.7</v>
      </c>
      <c r="E25" s="77"/>
      <c r="F25" s="54"/>
      <c r="V25" s="20"/>
      <c r="W25" s="21"/>
      <c r="X25" s="22"/>
      <c r="Y25" s="22"/>
      <c r="Z25" s="22"/>
      <c r="AA25" s="22"/>
      <c r="AB25" s="22"/>
      <c r="AC25" s="22"/>
      <c r="AD25" s="12"/>
    </row>
    <row r="26" customFormat="false" ht="18" hidden="false" customHeight="true" outlineLevel="0" collapsed="false">
      <c r="B26" s="74"/>
      <c r="D26" s="75" t="n">
        <v>0.65</v>
      </c>
      <c r="E26" s="77"/>
      <c r="F26" s="54"/>
      <c r="H26" s="2" t="s">
        <v>7</v>
      </c>
      <c r="I26" s="26" t="s">
        <v>8</v>
      </c>
      <c r="J26" s="28"/>
      <c r="K26" s="27" t="s">
        <v>9</v>
      </c>
      <c r="M26" s="28" t="s">
        <v>10</v>
      </c>
      <c r="V26" s="20"/>
      <c r="W26" s="21"/>
      <c r="X26" s="22"/>
      <c r="Y26" s="22"/>
      <c r="Z26" s="22"/>
      <c r="AA26" s="22"/>
      <c r="AB26" s="22"/>
      <c r="AC26" s="22"/>
      <c r="AD26" s="12"/>
    </row>
    <row r="27" customFormat="false" ht="18" hidden="false" customHeight="true" outlineLevel="0" collapsed="false">
      <c r="B27" s="74"/>
      <c r="D27" s="75" t="n">
        <v>0.5</v>
      </c>
      <c r="E27" s="77"/>
      <c r="F27" s="54"/>
      <c r="H27" s="41" t="s">
        <v>12</v>
      </c>
      <c r="I27" s="35" t="e">
        <f aca="false">ELABORAZIONE!D7/1000*ELABORAZIONE!D30</f>
        <v>#DIV/0!</v>
      </c>
      <c r="J27" s="35"/>
      <c r="K27" s="43" t="s">
        <v>13</v>
      </c>
      <c r="L27" s="44"/>
      <c r="M27" s="35" t="e">
        <f aca="false">I27</f>
        <v>#DIV/0!</v>
      </c>
      <c r="N27" s="78"/>
      <c r="V27" s="20"/>
      <c r="W27" s="21"/>
      <c r="X27" s="22"/>
      <c r="Y27" s="22"/>
      <c r="Z27" s="22"/>
      <c r="AA27" s="22"/>
      <c r="AB27" s="22"/>
      <c r="AC27" s="22"/>
      <c r="AD27" s="12"/>
    </row>
    <row r="28" customFormat="false" ht="18" hidden="false" customHeight="true" outlineLevel="0" collapsed="false">
      <c r="B28" s="79"/>
      <c r="D28" s="80"/>
      <c r="E28" s="77"/>
      <c r="H28" s="34" t="str">
        <f aca="false">+H10</f>
        <v>nel 1° anno</v>
      </c>
      <c r="I28" s="35" t="e">
        <f aca="false">ELABORAZIONE!E8/1000*ELABORAZIONE!D30</f>
        <v>#DIV/0!</v>
      </c>
      <c r="J28" s="47"/>
      <c r="K28" s="37" t="e">
        <f aca="false">(ELABORAZIONE!E9+ELABORAZIONE!E10+ELABORAZIONE!E11)/1000*ELABORAZIONE!D30</f>
        <v>#DIV/0!</v>
      </c>
      <c r="L28" s="38"/>
      <c r="M28" s="35" t="e">
        <f aca="false">I28+K28</f>
        <v>#DIV/0!</v>
      </c>
      <c r="O28" s="78"/>
      <c r="V28" s="12"/>
      <c r="W28" s="12"/>
      <c r="X28" s="12"/>
      <c r="Y28" s="12"/>
      <c r="Z28" s="12"/>
      <c r="AA28" s="12"/>
      <c r="AB28" s="12"/>
      <c r="AC28" s="12"/>
      <c r="AD28" s="12"/>
    </row>
    <row r="29" customFormat="false" ht="18" hidden="false" customHeight="true" outlineLevel="0" collapsed="false">
      <c r="B29" s="81" t="s">
        <v>36</v>
      </c>
      <c r="C29" s="82"/>
      <c r="D29" s="83"/>
      <c r="E29" s="84" t="n">
        <f aca="false">+E24*$D$24+$D$25*E25+$D$26*E26+$D$27*E27+D28*E28</f>
        <v>0</v>
      </c>
      <c r="F29" s="85"/>
      <c r="H29" s="86" t="str">
        <f aca="false">+H11</f>
        <v>dal 2° al 10° anno/per anno</v>
      </c>
      <c r="I29" s="35" t="e">
        <f aca="false">ELABORAZIONE!F8/1000*ELABORAZIONE!D30</f>
        <v>#DIV/0!</v>
      </c>
      <c r="J29" s="87"/>
      <c r="K29" s="88" t="e">
        <f aca="false">(ELABORAZIONE!F10+ELABORAZIONE!F11)/1000*ELABORAZIONE!D30</f>
        <v>#DIV/0!</v>
      </c>
      <c r="L29" s="89"/>
      <c r="M29" s="35" t="e">
        <f aca="false">I29+K29</f>
        <v>#DIV/0!</v>
      </c>
      <c r="N29" s="90"/>
      <c r="V29" s="12"/>
      <c r="W29" s="12"/>
      <c r="X29" s="12"/>
      <c r="Y29" s="12"/>
      <c r="Z29" s="12"/>
      <c r="AA29" s="12"/>
      <c r="AB29" s="12"/>
      <c r="AC29" s="12"/>
      <c r="AD29" s="12"/>
    </row>
    <row r="30" customFormat="false" ht="18" hidden="false" customHeight="true" outlineLevel="0" collapsed="false">
      <c r="E30" s="1"/>
      <c r="F30" s="1"/>
      <c r="H30" s="34" t="str">
        <f aca="false">+H12</f>
        <v>dal 10° anno/per anno</v>
      </c>
      <c r="I30" s="35" t="str">
        <f aca="false">"-"</f>
        <v>-</v>
      </c>
      <c r="J30" s="36"/>
      <c r="K30" s="37" t="e">
        <f aca="false">(ELABORAZIONE!O11)/1000*ELABORAZIONE!D30</f>
        <v>#DIV/0!</v>
      </c>
      <c r="L30" s="38"/>
      <c r="M30" s="35" t="e">
        <f aca="false">K30</f>
        <v>#DIV/0!</v>
      </c>
      <c r="O30" s="90"/>
      <c r="V30" s="12"/>
      <c r="W30" s="12"/>
      <c r="X30" s="12"/>
      <c r="Y30" s="12"/>
      <c r="Z30" s="12"/>
      <c r="AA30" s="12"/>
      <c r="AB30" s="12"/>
      <c r="AC30" s="12"/>
      <c r="AD30" s="12"/>
    </row>
    <row r="31" customFormat="false" ht="18" hidden="false" customHeight="true" outlineLevel="0" collapsed="false">
      <c r="B31" s="9" t="s">
        <v>37</v>
      </c>
      <c r="C31" s="91"/>
      <c r="D31" s="92" t="n">
        <f aca="false">+E32+E33+E34</f>
        <v>0</v>
      </c>
      <c r="E31" s="93" t="s">
        <v>38</v>
      </c>
      <c r="G31" s="94"/>
      <c r="I31" s="55"/>
      <c r="M31" s="55"/>
      <c r="V31" s="12"/>
      <c r="W31" s="12"/>
      <c r="X31" s="12"/>
      <c r="Y31" s="12"/>
      <c r="Z31" s="12"/>
      <c r="AA31" s="12"/>
      <c r="AB31" s="12"/>
      <c r="AC31" s="12"/>
      <c r="AD31" s="12"/>
    </row>
    <row r="32" customFormat="false" ht="18" hidden="false" customHeight="true" outlineLevel="0" collapsed="false">
      <c r="B32" s="74" t="s">
        <v>39</v>
      </c>
      <c r="C32" s="3" t="s">
        <v>40</v>
      </c>
      <c r="D32" s="95"/>
      <c r="E32" s="77"/>
      <c r="I32" s="58"/>
      <c r="J32" s="96"/>
      <c r="K32" s="97"/>
      <c r="V32" s="12"/>
      <c r="W32" s="12"/>
      <c r="X32" s="12"/>
      <c r="Y32" s="12"/>
      <c r="Z32" s="12"/>
      <c r="AA32" s="12"/>
      <c r="AB32" s="12"/>
      <c r="AC32" s="12"/>
      <c r="AD32" s="12"/>
    </row>
    <row r="33" customFormat="false" ht="18" hidden="false" customHeight="true" outlineLevel="0" collapsed="false">
      <c r="B33" s="74"/>
      <c r="C33" s="3" t="s">
        <v>41</v>
      </c>
      <c r="D33" s="95"/>
      <c r="E33" s="77"/>
      <c r="I33" s="58"/>
      <c r="J33" s="96"/>
      <c r="K33" s="97"/>
      <c r="AB33" s="31"/>
    </row>
    <row r="34" customFormat="false" ht="18" hidden="false" customHeight="true" outlineLevel="0" collapsed="false">
      <c r="B34" s="74"/>
      <c r="C34" s="3" t="s">
        <v>42</v>
      </c>
      <c r="D34" s="95"/>
      <c r="E34" s="77" t="n">
        <v>0</v>
      </c>
      <c r="F34" s="40"/>
      <c r="H34" s="98"/>
    </row>
    <row r="35" customFormat="false" ht="18" hidden="false" customHeight="true" outlineLevel="0" collapsed="false">
      <c r="B35" s="81" t="s">
        <v>43</v>
      </c>
      <c r="C35" s="99" t="n">
        <v>0.9</v>
      </c>
      <c r="D35" s="83"/>
      <c r="E35" s="100" t="n">
        <f aca="false">ELABORAZIONE!E9</f>
        <v>0</v>
      </c>
      <c r="F35" s="25"/>
      <c r="P35" s="101"/>
    </row>
    <row r="36" customFormat="false" ht="19.5" hidden="false" customHeight="true" outlineLevel="0" collapsed="false">
      <c r="B36" s="102" t="s">
        <v>44</v>
      </c>
      <c r="C36" s="103"/>
      <c r="D36" s="104" t="n">
        <f aca="false">+D31+D23</f>
        <v>0</v>
      </c>
      <c r="E36" s="105"/>
      <c r="F36" s="25"/>
    </row>
    <row r="37" customFormat="false" ht="19.5" hidden="false" customHeight="true" outlineLevel="0" collapsed="false">
      <c r="D37" s="95"/>
      <c r="E37" s="95"/>
      <c r="P37" s="106"/>
    </row>
    <row r="38" customFormat="false" ht="19.5" hidden="false" customHeight="true" outlineLevel="0" collapsed="false">
      <c r="B38" s="23" t="s">
        <v>45</v>
      </c>
      <c r="C38" s="24"/>
      <c r="D38" s="107"/>
      <c r="E38" s="108"/>
    </row>
    <row r="39" customFormat="false" ht="19.5" hidden="false" customHeight="true" outlineLevel="0" collapsed="false">
      <c r="B39" s="3" t="s">
        <v>46</v>
      </c>
      <c r="C39" s="109"/>
      <c r="D39" s="110" t="n">
        <f aca="false">D36</f>
        <v>0</v>
      </c>
      <c r="E39" s="95" t="s">
        <v>26</v>
      </c>
    </row>
    <row r="40" customFormat="false" ht="19.5" hidden="false" customHeight="true" outlineLevel="0" collapsed="false">
      <c r="B40" s="3" t="s">
        <v>47</v>
      </c>
      <c r="C40" s="109"/>
      <c r="D40" s="111"/>
      <c r="E40" s="95" t="s">
        <v>26</v>
      </c>
    </row>
    <row r="41" s="115" customFormat="true" ht="18" hidden="false" customHeight="true" outlineLevel="0" collapsed="false">
      <c r="A41" s="52"/>
      <c r="B41" s="91" t="s">
        <v>48</v>
      </c>
      <c r="C41" s="112"/>
      <c r="D41" s="113" t="n">
        <f aca="false">D36-D40</f>
        <v>0</v>
      </c>
      <c r="E41" s="95" t="s">
        <v>26</v>
      </c>
      <c r="F41" s="3"/>
      <c r="G41" s="2"/>
      <c r="H41" s="114" t="s">
        <v>49</v>
      </c>
      <c r="I41" s="114"/>
      <c r="J41" s="114"/>
      <c r="K41" s="114"/>
      <c r="L41" s="114"/>
      <c r="M41" s="114"/>
      <c r="N41" s="2"/>
      <c r="O41" s="2"/>
      <c r="P41" s="1"/>
    </row>
    <row r="42" s="115" customFormat="true" ht="19.05" hidden="false" customHeight="true" outlineLevel="0" collapsed="false">
      <c r="A42" s="52"/>
      <c r="B42" s="52"/>
      <c r="C42" s="91" t="s">
        <v>50</v>
      </c>
      <c r="D42" s="116"/>
      <c r="E42" s="117" t="n">
        <f aca="false">+'mutuo_10y_(condominio)'!F17</f>
        <v>0</v>
      </c>
      <c r="F42" s="95" t="s">
        <v>26</v>
      </c>
      <c r="G42" s="2"/>
      <c r="H42" s="114"/>
      <c r="I42" s="114"/>
      <c r="J42" s="114"/>
      <c r="K42" s="114"/>
      <c r="L42" s="114"/>
      <c r="M42" s="114"/>
      <c r="N42" s="2"/>
      <c r="O42" s="2"/>
      <c r="P42" s="1"/>
    </row>
    <row r="43" s="115" customFormat="true" ht="19.05" hidden="false" customHeight="true" outlineLevel="0" collapsed="false">
      <c r="A43" s="52"/>
      <c r="B43" s="52"/>
      <c r="C43" s="81" t="s">
        <v>51</v>
      </c>
      <c r="D43" s="118"/>
      <c r="E43" s="119" t="n">
        <f aca="false">+'mutuo_10y_(condominio)'!H44</f>
        <v>0</v>
      </c>
      <c r="F43" s="95" t="s">
        <v>26</v>
      </c>
      <c r="G43" s="120"/>
      <c r="H43" s="114"/>
      <c r="I43" s="114"/>
      <c r="J43" s="114"/>
      <c r="K43" s="114"/>
      <c r="L43" s="114"/>
      <c r="M43" s="114"/>
      <c r="N43" s="52"/>
      <c r="O43" s="2"/>
      <c r="P43" s="1"/>
    </row>
    <row r="44" customFormat="false" ht="19.05" hidden="false" customHeight="true" outlineLevel="0" collapsed="false">
      <c r="B44" s="52"/>
      <c r="C44" s="91" t="s">
        <v>52</v>
      </c>
      <c r="D44" s="116"/>
      <c r="E44" s="121" t="n">
        <f aca="false">+'mutuo_10y_(condominio)'!H45</f>
        <v>0</v>
      </c>
      <c r="F44" s="95" t="s">
        <v>26</v>
      </c>
      <c r="G44" s="52"/>
      <c r="H44" s="114"/>
      <c r="I44" s="114"/>
      <c r="J44" s="114"/>
      <c r="K44" s="114"/>
      <c r="L44" s="114"/>
      <c r="M44" s="114"/>
      <c r="O44" s="52"/>
      <c r="P44" s="115"/>
    </row>
    <row r="45" customFormat="false" ht="15" hidden="false" customHeight="true" outlineLevel="0" collapsed="false">
      <c r="D45" s="122"/>
      <c r="E45" s="122"/>
      <c r="G45" s="52"/>
      <c r="H45" s="52"/>
      <c r="I45" s="52"/>
      <c r="J45" s="52"/>
      <c r="K45" s="52"/>
      <c r="L45" s="52"/>
      <c r="M45" s="52"/>
      <c r="N45" s="52"/>
      <c r="P45" s="115"/>
    </row>
    <row r="46" customFormat="false" ht="15" hidden="false" customHeight="true" outlineLevel="0" collapsed="false">
      <c r="G46" s="52"/>
      <c r="I46" s="52"/>
      <c r="O46" s="52"/>
      <c r="P46" s="115"/>
    </row>
    <row r="48" customFormat="false" ht="15" hidden="false" customHeight="true" outlineLevel="0" collapsed="false">
      <c r="F48" s="123"/>
    </row>
    <row r="49" customFormat="false" ht="15" hidden="false" customHeight="true" outlineLevel="0" collapsed="false">
      <c r="F49" s="123"/>
    </row>
    <row r="50" customFormat="false" ht="29.25" hidden="false" customHeight="true" outlineLevel="0" collapsed="false">
      <c r="F50" s="123"/>
    </row>
    <row r="51" customFormat="false" ht="29.25" hidden="false" customHeight="true" outlineLevel="0" collapsed="false">
      <c r="B51" s="123"/>
      <c r="C51" s="123"/>
      <c r="D51" s="123"/>
      <c r="E51" s="123"/>
      <c r="F51" s="123"/>
    </row>
    <row r="52" customFormat="false" ht="15" hidden="false" customHeight="true" outlineLevel="0" collapsed="false">
      <c r="B52" s="78"/>
      <c r="C52" s="78"/>
      <c r="D52" s="78"/>
      <c r="E52" s="78"/>
    </row>
    <row r="53" customFormat="false" ht="15" hidden="false" customHeight="true" outlineLevel="0" collapsed="false">
      <c r="B53" s="124"/>
      <c r="C53" s="125"/>
      <c r="D53" s="125"/>
      <c r="E53" s="123"/>
      <c r="H53" s="126"/>
      <c r="I53" s="126"/>
      <c r="J53" s="126"/>
      <c r="K53" s="126"/>
      <c r="L53" s="126"/>
      <c r="M53" s="126"/>
      <c r="N53" s="126"/>
    </row>
    <row r="54" customFormat="false" ht="15" hidden="false" customHeight="true" outlineLevel="0" collapsed="false">
      <c r="B54" s="123"/>
      <c r="C54" s="123"/>
      <c r="D54" s="123"/>
      <c r="E54" s="123"/>
      <c r="L54" s="58"/>
      <c r="M54" s="127"/>
      <c r="N54" s="25"/>
      <c r="P54" s="128"/>
    </row>
    <row r="55" customFormat="false" ht="15" hidden="false" customHeight="true" outlineLevel="0" collapsed="false">
      <c r="G55" s="129"/>
    </row>
  </sheetData>
  <sheetProtection sheet="true" password="8c2f" objects="true" scenarios="true"/>
  <mergeCells count="9">
    <mergeCell ref="C2:D2"/>
    <mergeCell ref="I2:K2"/>
    <mergeCell ref="B14:D14"/>
    <mergeCell ref="B15:D15"/>
    <mergeCell ref="B16:D16"/>
    <mergeCell ref="B17:D17"/>
    <mergeCell ref="B24:B27"/>
    <mergeCell ref="B32:B34"/>
    <mergeCell ref="H41:M44"/>
  </mergeCells>
  <dataValidations count="2">
    <dataValidation allowBlank="true" error="Il mutuo può avere importo massimo di 100.000 euro" errorTitle="MUTUO TROPPO ALTO" operator="equal" showDropDown="false" showErrorMessage="true" showInputMessage="false" sqref="D41" type="none">
      <formula1>0</formula1>
      <formula2>0</formula2>
    </dataValidation>
    <dataValidation allowBlank="true" operator="equal" showDropDown="false" showErrorMessage="true" showInputMessage="false" sqref="E13" type="list">
      <formula1>"Metano,Gasolio,GPL,Teleriscaldamento"</formula1>
      <formula2>0</formula2>
    </dataValidation>
  </dataValidations>
  <printOptions headings="false" gridLines="false" gridLinesSet="true" horizontalCentered="false" verticalCentered="false"/>
  <pageMargins left="0.708333333333333" right="0.708333333333333" top="0.354166666666667" bottom="0.270138888888889" header="0.511805555555555" footer="0.511805555555555"/>
  <pageSetup paperSize="77" scale="63" firstPageNumber="0" fitToWidth="1" fitToHeight="1" pageOrder="overThenDown"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3.xml><?xml version="1.0" encoding="utf-8"?>
<worksheet xmlns="http://schemas.openxmlformats.org/spreadsheetml/2006/main" xmlns:r="http://schemas.openxmlformats.org/officeDocument/2006/relationships">
  <sheetPr filterMode="false">
    <pageSetUpPr fitToPage="false"/>
  </sheetPr>
  <dimension ref="A2:AD5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9" activeCellId="0" sqref="E9"/>
    </sheetView>
  </sheetViews>
  <sheetFormatPr defaultRowHeight="15" zeroHeight="false" outlineLevelRow="0" outlineLevelCol="0"/>
  <cols>
    <col collapsed="false" customWidth="true" hidden="false" outlineLevel="0" max="1" min="1" style="2" width="2.43"/>
    <col collapsed="false" customWidth="true" hidden="false" outlineLevel="0" max="2" min="2" style="2" width="6.98"/>
    <col collapsed="false" customWidth="true" hidden="false" outlineLevel="0" max="3" min="3" style="2" width="33.73"/>
    <col collapsed="false" customWidth="true" hidden="false" outlineLevel="0" max="4" min="4" style="130" width="14.86"/>
    <col collapsed="false" customWidth="true" hidden="false" outlineLevel="0" max="7" min="5" style="130" width="14.54"/>
    <col collapsed="false" customWidth="true" hidden="false" outlineLevel="0" max="8" min="8" style="130" width="15.97"/>
    <col collapsed="false" customWidth="true" hidden="false" outlineLevel="0" max="11" min="9" style="130" width="14.54"/>
    <col collapsed="false" customWidth="true" hidden="false" outlineLevel="0" max="12" min="12" style="130" width="13.09"/>
    <col collapsed="false" customWidth="true" hidden="false" outlineLevel="0" max="13" min="13" style="130" width="12.54"/>
    <col collapsed="false" customWidth="true" hidden="false" outlineLevel="0" max="14" min="14" style="130" width="14.42"/>
    <col collapsed="false" customWidth="true" hidden="false" outlineLevel="0" max="17" min="15" style="130" width="12.42"/>
    <col collapsed="false" customWidth="true" hidden="false" outlineLevel="0" max="18" min="18" style="130" width="15.64"/>
    <col collapsed="false" customWidth="true" hidden="false" outlineLevel="0" max="19" min="19" style="130" width="12.42"/>
    <col collapsed="false" customWidth="true" hidden="false" outlineLevel="0" max="20" min="20" style="2" width="12.42"/>
    <col collapsed="false" customWidth="true" hidden="false" outlineLevel="0" max="21" min="21" style="2" width="16.53"/>
    <col collapsed="false" customWidth="true" hidden="false" outlineLevel="0" max="22" min="22" style="1" width="21.41"/>
    <col collapsed="false" customWidth="true" hidden="false" outlineLevel="0" max="23" min="23" style="1" width="3.87"/>
    <col collapsed="false" customWidth="true" hidden="false" outlineLevel="0" max="24" min="24" style="1" width="11.19"/>
    <col collapsed="false" customWidth="true" hidden="false" outlineLevel="0" max="25" min="25" style="1" width="7.32"/>
    <col collapsed="false" customWidth="true" hidden="false" outlineLevel="0" max="26" min="26" style="1" width="12.86"/>
    <col collapsed="false" customWidth="true" hidden="false" outlineLevel="0" max="27" min="27" style="1" width="8.76"/>
    <col collapsed="false" customWidth="true" hidden="false" outlineLevel="0" max="28" min="28" style="1" width="17.86"/>
    <col collapsed="false" customWidth="true" hidden="false" outlineLevel="0" max="29" min="29" style="1" width="14.97"/>
    <col collapsed="false" customWidth="true" hidden="false" outlineLevel="0" max="30" min="30" style="1" width="3.55"/>
    <col collapsed="false" customWidth="true" hidden="false" outlineLevel="0" max="257" min="31" style="1" width="7.98"/>
    <col collapsed="false" customWidth="true" hidden="false" outlineLevel="0" max="1025" min="258" style="0" width="7.98"/>
  </cols>
  <sheetData>
    <row r="2" customFormat="false" ht="24.75" hidden="false" customHeight="true" outlineLevel="0" collapsed="false">
      <c r="B2" s="131" t="s">
        <v>53</v>
      </c>
      <c r="AB2" s="132"/>
      <c r="AC2" s="132"/>
    </row>
    <row r="3" customFormat="false" ht="17.25" hidden="false" customHeight="true" outlineLevel="0" collapsed="false">
      <c r="AB3" s="132"/>
      <c r="AC3" s="132"/>
    </row>
    <row r="4" customFormat="false" ht="24.75" hidden="false" customHeight="true" outlineLevel="0" collapsed="false">
      <c r="D4" s="133" t="s">
        <v>54</v>
      </c>
      <c r="E4" s="134"/>
      <c r="F4" s="134"/>
      <c r="G4" s="134"/>
      <c r="H4" s="134"/>
      <c r="I4" s="134"/>
      <c r="J4" s="134"/>
      <c r="K4" s="134"/>
      <c r="L4" s="134"/>
      <c r="M4" s="134"/>
      <c r="N4" s="134"/>
      <c r="O4" s="134"/>
      <c r="P4" s="134"/>
      <c r="Q4" s="134"/>
      <c r="R4" s="134"/>
      <c r="S4" s="134"/>
    </row>
    <row r="5" customFormat="false" ht="20.4" hidden="false" customHeight="true" outlineLevel="0" collapsed="false">
      <c r="D5" s="135" t="s">
        <v>55</v>
      </c>
      <c r="F5" s="136"/>
      <c r="G5" s="136"/>
      <c r="H5" s="136"/>
      <c r="I5" s="136"/>
      <c r="J5" s="136"/>
      <c r="K5" s="136"/>
      <c r="L5" s="136"/>
      <c r="M5" s="136"/>
      <c r="N5" s="136"/>
      <c r="O5" s="136"/>
      <c r="P5" s="136"/>
      <c r="Q5" s="136"/>
      <c r="R5" s="136"/>
      <c r="S5" s="136"/>
    </row>
    <row r="6" customFormat="false" ht="20.4" hidden="false" customHeight="true" outlineLevel="0" collapsed="false">
      <c r="B6" s="137"/>
      <c r="C6" s="137" t="s">
        <v>56</v>
      </c>
      <c r="D6" s="138" t="n">
        <v>0</v>
      </c>
      <c r="E6" s="138" t="n">
        <f aca="false">+D6+1</f>
        <v>1</v>
      </c>
      <c r="F6" s="138" t="n">
        <f aca="false">1+E6</f>
        <v>2</v>
      </c>
      <c r="G6" s="138" t="n">
        <f aca="false">1+F6</f>
        <v>3</v>
      </c>
      <c r="H6" s="138" t="n">
        <f aca="false">1+G6</f>
        <v>4</v>
      </c>
      <c r="I6" s="138" t="n">
        <f aca="false">1+H6</f>
        <v>5</v>
      </c>
      <c r="J6" s="138" t="n">
        <f aca="false">1+I6</f>
        <v>6</v>
      </c>
      <c r="K6" s="138" t="n">
        <f aca="false">1+J6</f>
        <v>7</v>
      </c>
      <c r="L6" s="138" t="n">
        <f aca="false">1+K6</f>
        <v>8</v>
      </c>
      <c r="M6" s="138" t="n">
        <f aca="false">1+L6</f>
        <v>9</v>
      </c>
      <c r="N6" s="138" t="n">
        <f aca="false">1+M6</f>
        <v>10</v>
      </c>
      <c r="O6" s="138" t="n">
        <f aca="false">1+N6</f>
        <v>11</v>
      </c>
      <c r="P6" s="138" t="n">
        <f aca="false">1+O6</f>
        <v>12</v>
      </c>
      <c r="Q6" s="138" t="n">
        <f aca="false">1+P6</f>
        <v>13</v>
      </c>
      <c r="R6" s="138" t="n">
        <f aca="false">1+Q6</f>
        <v>14</v>
      </c>
      <c r="S6" s="138" t="n">
        <f aca="false">1+R6</f>
        <v>15</v>
      </c>
    </row>
    <row r="7" customFormat="false" ht="20.4" hidden="false" customHeight="true" outlineLevel="0" collapsed="false">
      <c r="B7" s="139" t="e">
        <f aca="false">1-B8</f>
        <v>#DIV/0!</v>
      </c>
      <c r="C7" s="140" t="s">
        <v>57</v>
      </c>
      <c r="D7" s="141" t="n">
        <f aca="false">-'INPUT_&amp;_OUTPUT'!D40</f>
        <v>-0</v>
      </c>
      <c r="E7" s="142"/>
      <c r="F7" s="142"/>
      <c r="G7" s="142"/>
      <c r="H7" s="142"/>
      <c r="I7" s="142"/>
      <c r="J7" s="142"/>
      <c r="K7" s="142"/>
      <c r="L7" s="142"/>
      <c r="M7" s="142"/>
      <c r="N7" s="143"/>
      <c r="O7" s="144"/>
      <c r="P7" s="144"/>
      <c r="Q7" s="144"/>
      <c r="R7" s="144"/>
      <c r="S7" s="144"/>
    </row>
    <row r="8" customFormat="false" ht="20.4" hidden="false" customHeight="true" outlineLevel="0" collapsed="false">
      <c r="B8" s="145" t="e">
        <f aca="false">'INPUT_&amp;_OUTPUT'!D41/'INPUT_&amp;_OUTPUT'!D36</f>
        <v>#DIV/0!</v>
      </c>
      <c r="C8" s="146" t="s">
        <v>58</v>
      </c>
      <c r="D8" s="147"/>
      <c r="E8" s="147" t="n">
        <f aca="false">-'mutuo_10y_(condominio)'!I$29</f>
        <v>-0</v>
      </c>
      <c r="F8" s="147" t="n">
        <f aca="false">-'mutuo_10y_(condominio)'!I30</f>
        <v>-0</v>
      </c>
      <c r="G8" s="147" t="n">
        <f aca="false">-'mutuo_10y_(condominio)'!I31</f>
        <v>-0</v>
      </c>
      <c r="H8" s="147" t="n">
        <f aca="false">-'mutuo_10y_(condominio)'!I32</f>
        <v>-0</v>
      </c>
      <c r="I8" s="147" t="n">
        <f aca="false">-'mutuo_10y_(condominio)'!I33</f>
        <v>-0</v>
      </c>
      <c r="J8" s="147" t="n">
        <f aca="false">-'mutuo_10y_(condominio)'!I34</f>
        <v>-0</v>
      </c>
      <c r="K8" s="147" t="n">
        <f aca="false">-'mutuo_10y_(condominio)'!I35</f>
        <v>-0</v>
      </c>
      <c r="L8" s="147" t="n">
        <f aca="false">-'mutuo_10y_(condominio)'!I36</f>
        <v>-0</v>
      </c>
      <c r="M8" s="147" t="n">
        <f aca="false">-'mutuo_10y_(condominio)'!I37</f>
        <v>-0</v>
      </c>
      <c r="N8" s="147" t="n">
        <f aca="false">-'mutuo_10y_(condominio)'!I38</f>
        <v>-0</v>
      </c>
      <c r="O8" s="148"/>
      <c r="P8" s="148"/>
      <c r="Q8" s="144"/>
      <c r="R8" s="144"/>
      <c r="S8" s="144"/>
    </row>
    <row r="9" customFormat="false" ht="20.4" hidden="false" customHeight="true" outlineLevel="0" collapsed="false">
      <c r="B9" s="149"/>
      <c r="C9" s="150" t="s">
        <v>59</v>
      </c>
      <c r="D9" s="151"/>
      <c r="E9" s="148" t="n">
        <f aca="false">_xlfn.IFS('INPUT_&amp;_OUTPUT'!D31&lt;3000,0,'INPUT_&amp;_OUTPUT'!E9&lt;9,MIN('INPUT_&amp;_OUTPUT'!D23*0.12*'INPUT_&amp;_OUTPUT'!C35,'INPUT_&amp;_OUTPUT'!D31*'INPUT_&amp;_OUTPUT'!C35,40000*'INPUT_&amp;_OUTPUT'!C35),'INPUT_&amp;_OUTPUT'!E9&gt;8,MIN('INPUT_&amp;_OUTPUT'!D23*0.1*'INPUT_&amp;_OUTPUT'!C35,'INPUT_&amp;_OUTPUT'!D31*'INPUT_&amp;_OUTPUT'!C35,40000*'INPUT_&amp;_OUTPUT'!C35))</f>
        <v>0</v>
      </c>
      <c r="F9" s="148"/>
      <c r="G9" s="148"/>
      <c r="H9" s="148"/>
      <c r="I9" s="148"/>
      <c r="J9" s="148"/>
      <c r="K9" s="148"/>
      <c r="L9" s="148"/>
      <c r="M9" s="148"/>
      <c r="N9" s="148"/>
      <c r="O9" s="148"/>
      <c r="P9" s="148"/>
      <c r="Q9" s="152"/>
      <c r="R9" s="152"/>
      <c r="S9" s="152"/>
    </row>
    <row r="10" customFormat="false" ht="20.4" hidden="false" customHeight="true" outlineLevel="0" collapsed="false">
      <c r="B10" s="153"/>
      <c r="C10" s="150" t="s">
        <v>60</v>
      </c>
      <c r="D10" s="148"/>
      <c r="E10" s="148" t="n">
        <f aca="false">'INPUT_&amp;_OUTPUT'!E29/10</f>
        <v>0</v>
      </c>
      <c r="F10" s="148" t="n">
        <f aca="false">+E10</f>
        <v>0</v>
      </c>
      <c r="G10" s="148" t="n">
        <f aca="false">+F10</f>
        <v>0</v>
      </c>
      <c r="H10" s="148" t="n">
        <f aca="false">+G10</f>
        <v>0</v>
      </c>
      <c r="I10" s="148" t="n">
        <f aca="false">+H10</f>
        <v>0</v>
      </c>
      <c r="J10" s="148" t="n">
        <f aca="false">+I10</f>
        <v>0</v>
      </c>
      <c r="K10" s="148" t="n">
        <f aca="false">+J10</f>
        <v>0</v>
      </c>
      <c r="L10" s="148" t="n">
        <f aca="false">+K10</f>
        <v>0</v>
      </c>
      <c r="M10" s="148" t="n">
        <f aca="false">+L10</f>
        <v>0</v>
      </c>
      <c r="N10" s="148" t="n">
        <f aca="false">+M10</f>
        <v>0</v>
      </c>
      <c r="O10" s="148"/>
      <c r="P10" s="148"/>
      <c r="Q10" s="152"/>
      <c r="R10" s="152"/>
      <c r="S10" s="152"/>
      <c r="AD10" s="132"/>
    </row>
    <row r="11" customFormat="false" ht="20.4" hidden="false" customHeight="true" outlineLevel="0" collapsed="false">
      <c r="B11" s="137"/>
      <c r="C11" s="150" t="s">
        <v>61</v>
      </c>
      <c r="D11" s="148"/>
      <c r="E11" s="148" t="n">
        <f aca="false">'INPUT_&amp;_OUTPUT'!E19</f>
        <v>0</v>
      </c>
      <c r="F11" s="148" t="n">
        <f aca="false">+E11</f>
        <v>0</v>
      </c>
      <c r="G11" s="148" t="n">
        <f aca="false">+F11</f>
        <v>0</v>
      </c>
      <c r="H11" s="148" t="n">
        <f aca="false">+G11</f>
        <v>0</v>
      </c>
      <c r="I11" s="148" t="n">
        <f aca="false">+H11</f>
        <v>0</v>
      </c>
      <c r="J11" s="148" t="n">
        <f aca="false">+I11</f>
        <v>0</v>
      </c>
      <c r="K11" s="148" t="n">
        <f aca="false">+J11</f>
        <v>0</v>
      </c>
      <c r="L11" s="148" t="n">
        <f aca="false">+K11</f>
        <v>0</v>
      </c>
      <c r="M11" s="148" t="n">
        <f aca="false">+L11</f>
        <v>0</v>
      </c>
      <c r="N11" s="148" t="n">
        <f aca="false">+M11</f>
        <v>0</v>
      </c>
      <c r="O11" s="148" t="n">
        <f aca="false">+N11</f>
        <v>0</v>
      </c>
      <c r="P11" s="148" t="n">
        <f aca="false">+O11</f>
        <v>0</v>
      </c>
      <c r="Q11" s="148" t="n">
        <f aca="false">+P11</f>
        <v>0</v>
      </c>
      <c r="R11" s="148" t="n">
        <f aca="false">+Q11</f>
        <v>0</v>
      </c>
      <c r="S11" s="148" t="n">
        <f aca="false">+R11</f>
        <v>0</v>
      </c>
    </row>
    <row r="12" customFormat="false" ht="20.4" hidden="false" customHeight="true" outlineLevel="0" collapsed="false">
      <c r="B12" s="137"/>
      <c r="C12" s="150"/>
      <c r="D12" s="148"/>
      <c r="E12" s="148"/>
      <c r="F12" s="148"/>
      <c r="G12" s="148"/>
      <c r="H12" s="148"/>
      <c r="I12" s="148"/>
      <c r="J12" s="148"/>
      <c r="K12" s="148"/>
      <c r="L12" s="148"/>
      <c r="M12" s="148"/>
      <c r="N12" s="148"/>
      <c r="O12" s="148"/>
      <c r="P12" s="148"/>
      <c r="Q12" s="148"/>
      <c r="R12" s="148"/>
      <c r="S12" s="148"/>
      <c r="AC12" s="132"/>
    </row>
    <row r="13" customFormat="false" ht="20.4" hidden="false" customHeight="true" outlineLevel="0" collapsed="false">
      <c r="B13" s="137"/>
      <c r="C13" s="146"/>
      <c r="D13" s="148"/>
      <c r="E13" s="148"/>
      <c r="F13" s="148"/>
      <c r="G13" s="148"/>
      <c r="H13" s="148"/>
      <c r="I13" s="148"/>
      <c r="J13" s="148"/>
      <c r="K13" s="148"/>
      <c r="L13" s="148"/>
      <c r="M13" s="148"/>
      <c r="N13" s="148"/>
      <c r="O13" s="148"/>
      <c r="P13" s="148"/>
      <c r="Q13" s="148"/>
      <c r="R13" s="148"/>
      <c r="S13" s="148"/>
      <c r="AC13" s="132"/>
    </row>
    <row r="14" customFormat="false" ht="20.4" hidden="false" customHeight="true" outlineLevel="0" collapsed="false">
      <c r="B14" s="137"/>
      <c r="C14" s="150" t="s">
        <v>10</v>
      </c>
      <c r="D14" s="154" t="n">
        <f aca="false">+D7+D12</f>
        <v>0</v>
      </c>
      <c r="E14" s="154" t="n">
        <f aca="false">+E11+E10+E9+E8</f>
        <v>0</v>
      </c>
      <c r="F14" s="154" t="n">
        <f aca="false">+F11+F10+F9+F8</f>
        <v>0</v>
      </c>
      <c r="G14" s="154" t="n">
        <f aca="false">+G11+G10+G9+G8</f>
        <v>0</v>
      </c>
      <c r="H14" s="154" t="n">
        <f aca="false">+H11+H10+H9+H8</f>
        <v>0</v>
      </c>
      <c r="I14" s="154" t="n">
        <f aca="false">+I11+I10+I9+I8</f>
        <v>0</v>
      </c>
      <c r="J14" s="154" t="n">
        <f aca="false">+J11+J10+J9+J8</f>
        <v>0</v>
      </c>
      <c r="K14" s="154" t="n">
        <f aca="false">+K11+K10+K9+K8</f>
        <v>0</v>
      </c>
      <c r="L14" s="154" t="n">
        <f aca="false">+L11+L10+L9+L8</f>
        <v>0</v>
      </c>
      <c r="M14" s="154" t="n">
        <f aca="false">+M11+M10+M9+M8</f>
        <v>0</v>
      </c>
      <c r="N14" s="154" t="n">
        <f aca="false">+N11+N10+N9+N8</f>
        <v>0</v>
      </c>
      <c r="O14" s="154" t="n">
        <f aca="false">+O11+O10+O9+O8</f>
        <v>0</v>
      </c>
      <c r="P14" s="154" t="n">
        <f aca="false">+P11+P10+P9+P8</f>
        <v>0</v>
      </c>
      <c r="Q14" s="154" t="n">
        <f aca="false">+Q11+Q10+Q9+Q8</f>
        <v>0</v>
      </c>
      <c r="R14" s="154" t="n">
        <f aca="false">+R11+R10+R9+R8</f>
        <v>0</v>
      </c>
      <c r="S14" s="154" t="n">
        <f aca="false">+S11+S10+S9+S8</f>
        <v>0</v>
      </c>
      <c r="X14" s="132"/>
      <c r="Y14" s="132"/>
      <c r="Z14" s="132"/>
      <c r="AA14" s="132"/>
      <c r="AB14" s="132"/>
      <c r="AC14" s="132"/>
    </row>
    <row r="15" customFormat="false" ht="20.4" hidden="false" customHeight="true" outlineLevel="0" collapsed="false">
      <c r="B15" s="137"/>
      <c r="C15" s="150" t="s">
        <v>62</v>
      </c>
      <c r="D15" s="147" t="n">
        <f aca="false">+D14</f>
        <v>0</v>
      </c>
      <c r="E15" s="155" t="n">
        <f aca="false">+D15+E14</f>
        <v>0</v>
      </c>
      <c r="F15" s="155" t="n">
        <f aca="false">+E15+F14</f>
        <v>0</v>
      </c>
      <c r="G15" s="155" t="n">
        <f aca="false">+F15+G14</f>
        <v>0</v>
      </c>
      <c r="H15" s="155" t="n">
        <f aca="false">+G15+H14</f>
        <v>0</v>
      </c>
      <c r="I15" s="155" t="n">
        <f aca="false">+H15+I14</f>
        <v>0</v>
      </c>
      <c r="J15" s="155" t="n">
        <f aca="false">+I15+J14</f>
        <v>0</v>
      </c>
      <c r="K15" s="155" t="n">
        <f aca="false">+J15+K14</f>
        <v>0</v>
      </c>
      <c r="L15" s="155" t="n">
        <f aca="false">+K15+L14</f>
        <v>0</v>
      </c>
      <c r="M15" s="155" t="n">
        <f aca="false">+L15+M14</f>
        <v>0</v>
      </c>
      <c r="N15" s="155" t="n">
        <f aca="false">+M15+N14</f>
        <v>0</v>
      </c>
      <c r="O15" s="155" t="n">
        <f aca="false">+N15+O14</f>
        <v>0</v>
      </c>
      <c r="P15" s="155" t="n">
        <f aca="false">+O15+P14</f>
        <v>0</v>
      </c>
      <c r="Q15" s="155" t="n">
        <f aca="false">+P15+Q14</f>
        <v>0</v>
      </c>
      <c r="R15" s="155" t="n">
        <f aca="false">+Q15+R14</f>
        <v>0</v>
      </c>
      <c r="S15" s="155" t="n">
        <f aca="false">+R15+S14</f>
        <v>0</v>
      </c>
    </row>
    <row r="16" customFormat="false" ht="17.25" hidden="false" customHeight="true" outlineLevel="0" collapsed="false">
      <c r="B16" s="156"/>
      <c r="C16" s="157"/>
    </row>
    <row r="17" customFormat="false" ht="17.25" hidden="false" customHeight="true" outlineLevel="0" collapsed="false">
      <c r="B17" s="156"/>
    </row>
    <row r="18" customFormat="false" ht="17.25" hidden="false" customHeight="true" outlineLevel="0" collapsed="false">
      <c r="D18" s="158"/>
      <c r="F18" s="159"/>
      <c r="G18" s="160"/>
      <c r="H18" s="161"/>
      <c r="I18" s="161"/>
      <c r="J18" s="162"/>
      <c r="L18" s="163"/>
      <c r="M18" s="164"/>
      <c r="N18" s="165"/>
      <c r="O18" s="165"/>
      <c r="P18" s="165"/>
      <c r="Q18" s="165"/>
      <c r="R18" s="166"/>
      <c r="S18" s="167"/>
    </row>
    <row r="19" customFormat="false" ht="33" hidden="false" customHeight="true" outlineLevel="0" collapsed="false">
      <c r="D19" s="168" t="s">
        <v>10</v>
      </c>
      <c r="E19" s="169"/>
      <c r="F19" s="170" t="s">
        <v>8</v>
      </c>
      <c r="G19" s="171"/>
      <c r="H19" s="170" t="s">
        <v>63</v>
      </c>
      <c r="I19" s="170"/>
      <c r="J19" s="172" t="s">
        <v>64</v>
      </c>
      <c r="K19" s="169"/>
      <c r="L19" s="173" t="s">
        <v>9</v>
      </c>
      <c r="M19" s="174"/>
      <c r="N19" s="175" t="s">
        <v>65</v>
      </c>
      <c r="O19" s="175"/>
      <c r="P19" s="175" t="s">
        <v>34</v>
      </c>
      <c r="Q19" s="175"/>
      <c r="R19" s="176" t="s">
        <v>66</v>
      </c>
      <c r="S19" s="167"/>
    </row>
    <row r="20" s="177" customFormat="true" ht="19.5" hidden="false" customHeight="true" outlineLevel="0" collapsed="false">
      <c r="A20" s="2"/>
      <c r="C20" s="178" t="s">
        <v>67</v>
      </c>
      <c r="D20" s="179" t="n">
        <f aca="false">F20+L20</f>
        <v>0</v>
      </c>
      <c r="E20" s="180" t="s">
        <v>68</v>
      </c>
      <c r="F20" s="181" t="n">
        <f aca="false">D7</f>
        <v>-0</v>
      </c>
      <c r="G20" s="182" t="s">
        <v>68</v>
      </c>
      <c r="H20" s="183" t="n">
        <f aca="false">D7</f>
        <v>-0</v>
      </c>
      <c r="I20" s="184" t="s">
        <v>69</v>
      </c>
      <c r="J20" s="185" t="n">
        <f aca="false">D8</f>
        <v>0</v>
      </c>
      <c r="K20" s="180" t="s">
        <v>69</v>
      </c>
      <c r="L20" s="186" t="n">
        <f aca="false">N20+P20+R20</f>
        <v>0</v>
      </c>
      <c r="M20" s="187" t="s">
        <v>68</v>
      </c>
      <c r="N20" s="188" t="n">
        <v>0</v>
      </c>
      <c r="O20" s="189" t="s">
        <v>69</v>
      </c>
      <c r="P20" s="188" t="n">
        <v>0</v>
      </c>
      <c r="Q20" s="189" t="s">
        <v>69</v>
      </c>
      <c r="R20" s="190" t="n">
        <v>0</v>
      </c>
      <c r="S20" s="191"/>
    </row>
    <row r="21" s="177" customFormat="true" ht="19.5" hidden="false" customHeight="true" outlineLevel="0" collapsed="false">
      <c r="A21" s="2"/>
      <c r="C21" s="178" t="s">
        <v>15</v>
      </c>
      <c r="D21" s="179" t="n">
        <f aca="false">F21+L21</f>
        <v>0</v>
      </c>
      <c r="E21" s="180" t="s">
        <v>68</v>
      </c>
      <c r="F21" s="181" t="n">
        <f aca="false">E8</f>
        <v>-0</v>
      </c>
      <c r="G21" s="182" t="s">
        <v>68</v>
      </c>
      <c r="H21" s="183" t="n">
        <f aca="false">E7</f>
        <v>0</v>
      </c>
      <c r="I21" s="184" t="s">
        <v>69</v>
      </c>
      <c r="J21" s="185" t="n">
        <f aca="false">E8</f>
        <v>-0</v>
      </c>
      <c r="K21" s="180" t="s">
        <v>69</v>
      </c>
      <c r="L21" s="186" t="n">
        <f aca="false">'INPUT_&amp;_OUTPUT'!$K$10</f>
        <v>0</v>
      </c>
      <c r="M21" s="187" t="s">
        <v>68</v>
      </c>
      <c r="N21" s="188" t="n">
        <f aca="false">ELABORAZIONE!$E$9</f>
        <v>0</v>
      </c>
      <c r="O21" s="189" t="s">
        <v>69</v>
      </c>
      <c r="P21" s="188" t="n">
        <f aca="false">ELABORAZIONE!$E$10</f>
        <v>0</v>
      </c>
      <c r="Q21" s="189" t="s">
        <v>69</v>
      </c>
      <c r="R21" s="190" t="n">
        <f aca="false">ELABORAZIONE!$E$11</f>
        <v>0</v>
      </c>
      <c r="S21" s="191"/>
    </row>
    <row r="22" s="177" customFormat="true" ht="19.5" hidden="false" customHeight="true" outlineLevel="0" collapsed="false">
      <c r="A22" s="2"/>
      <c r="C22" s="178" t="s">
        <v>70</v>
      </c>
      <c r="D22" s="179" t="n">
        <f aca="false">F22+L22</f>
        <v>0</v>
      </c>
      <c r="E22" s="180" t="s">
        <v>68</v>
      </c>
      <c r="F22" s="181" t="n">
        <f aca="false">F8</f>
        <v>-0</v>
      </c>
      <c r="G22" s="182" t="s">
        <v>68</v>
      </c>
      <c r="H22" s="183" t="n">
        <f aca="false">F7</f>
        <v>0</v>
      </c>
      <c r="I22" s="184" t="s">
        <v>69</v>
      </c>
      <c r="J22" s="185" t="n">
        <f aca="false">F8</f>
        <v>-0</v>
      </c>
      <c r="K22" s="180" t="s">
        <v>69</v>
      </c>
      <c r="L22" s="186" t="n">
        <f aca="false">'INPUT_&amp;_OUTPUT'!$K$11</f>
        <v>0</v>
      </c>
      <c r="M22" s="187" t="s">
        <v>68</v>
      </c>
      <c r="N22" s="188" t="n">
        <v>0</v>
      </c>
      <c r="O22" s="189" t="s">
        <v>69</v>
      </c>
      <c r="P22" s="188" t="n">
        <f aca="false">P21</f>
        <v>0</v>
      </c>
      <c r="Q22" s="189" t="s">
        <v>69</v>
      </c>
      <c r="R22" s="190" t="n">
        <f aca="false">R21</f>
        <v>0</v>
      </c>
      <c r="S22" s="191"/>
    </row>
    <row r="23" s="177" customFormat="true" ht="19.5" hidden="false" customHeight="true" outlineLevel="0" collapsed="false">
      <c r="A23" s="2"/>
      <c r="C23" s="178" t="s">
        <v>71</v>
      </c>
      <c r="D23" s="179" t="n">
        <f aca="false">F23+L23</f>
        <v>0</v>
      </c>
      <c r="E23" s="180" t="s">
        <v>68</v>
      </c>
      <c r="F23" s="181" t="n">
        <v>0</v>
      </c>
      <c r="G23" s="192" t="s">
        <v>68</v>
      </c>
      <c r="H23" s="193" t="n">
        <f aca="false">G7</f>
        <v>0</v>
      </c>
      <c r="I23" s="194" t="s">
        <v>69</v>
      </c>
      <c r="J23" s="195" t="n">
        <f aca="false">O8</f>
        <v>0</v>
      </c>
      <c r="K23" s="180" t="s">
        <v>69</v>
      </c>
      <c r="L23" s="186" t="n">
        <f aca="false">'INPUT_&amp;_OUTPUT'!$K$12</f>
        <v>0</v>
      </c>
      <c r="M23" s="196" t="s">
        <v>68</v>
      </c>
      <c r="N23" s="197" t="n">
        <v>0</v>
      </c>
      <c r="O23" s="198" t="s">
        <v>69</v>
      </c>
      <c r="P23" s="197" t="n">
        <v>0</v>
      </c>
      <c r="Q23" s="198" t="s">
        <v>69</v>
      </c>
      <c r="R23" s="199" t="n">
        <f aca="false">R22</f>
        <v>0</v>
      </c>
      <c r="S23" s="191"/>
    </row>
    <row r="24" customFormat="false" ht="15" hidden="false" customHeight="true" outlineLevel="0" collapsed="false">
      <c r="C24" s="200"/>
      <c r="D24" s="201"/>
      <c r="E24" s="201"/>
      <c r="F24" s="201"/>
      <c r="G24" s="201"/>
      <c r="H24" s="201"/>
      <c r="I24" s="201"/>
      <c r="J24" s="201"/>
    </row>
    <row r="27" customFormat="false" ht="23.25" hidden="false" customHeight="true" outlineLevel="0" collapsed="false">
      <c r="D27" s="133" t="s">
        <v>72</v>
      </c>
      <c r="E27" s="134"/>
      <c r="F27" s="134"/>
      <c r="G27" s="134"/>
      <c r="H27" s="134"/>
      <c r="I27" s="134"/>
      <c r="J27" s="134"/>
      <c r="K27" s="134"/>
      <c r="L27" s="134"/>
      <c r="M27" s="134"/>
      <c r="N27" s="134"/>
      <c r="O27" s="134"/>
      <c r="P27" s="134"/>
      <c r="Q27" s="134"/>
      <c r="R27" s="134"/>
      <c r="S27" s="134"/>
      <c r="AB27" s="132"/>
      <c r="AC27" s="132"/>
    </row>
    <row r="28" customFormat="false" ht="15" hidden="false" customHeight="true" outlineLevel="0" collapsed="false">
      <c r="D28" s="135" t="s">
        <v>55</v>
      </c>
    </row>
    <row r="30" customFormat="false" ht="18.75" hidden="false" customHeight="true" outlineLevel="0" collapsed="false">
      <c r="C30" s="2" t="s">
        <v>73</v>
      </c>
      <c r="D30" s="202" t="e">
        <f aca="false">'INPUT_&amp;_OUTPUT'!E10</f>
        <v>#DIV/0!</v>
      </c>
    </row>
    <row r="32" customFormat="false" ht="18.75" hidden="false" customHeight="true" outlineLevel="0" collapsed="false">
      <c r="C32" s="2" t="s">
        <v>56</v>
      </c>
      <c r="D32" s="203" t="n">
        <v>0</v>
      </c>
      <c r="E32" s="203" t="n">
        <v>1</v>
      </c>
      <c r="F32" s="203" t="n">
        <f aca="false">1+E32</f>
        <v>2</v>
      </c>
      <c r="G32" s="203" t="n">
        <f aca="false">1+F32</f>
        <v>3</v>
      </c>
      <c r="H32" s="203" t="n">
        <f aca="false">1+G32</f>
        <v>4</v>
      </c>
      <c r="I32" s="203" t="n">
        <f aca="false">1+H32</f>
        <v>5</v>
      </c>
      <c r="J32" s="203" t="n">
        <f aca="false">1+I32</f>
        <v>6</v>
      </c>
      <c r="K32" s="203" t="n">
        <f aca="false">1+J32</f>
        <v>7</v>
      </c>
      <c r="L32" s="203" t="n">
        <f aca="false">1+K32</f>
        <v>8</v>
      </c>
      <c r="M32" s="203" t="n">
        <f aca="false">1+L32</f>
        <v>9</v>
      </c>
      <c r="N32" s="203" t="n">
        <f aca="false">1+M32</f>
        <v>10</v>
      </c>
      <c r="O32" s="203" t="n">
        <f aca="false">1+N32</f>
        <v>11</v>
      </c>
      <c r="P32" s="203" t="n">
        <f aca="false">1+O32</f>
        <v>12</v>
      </c>
      <c r="Q32" s="203" t="n">
        <f aca="false">1+P32</f>
        <v>13</v>
      </c>
      <c r="R32" s="203" t="n">
        <f aca="false">1+Q32</f>
        <v>14</v>
      </c>
      <c r="S32" s="203" t="n">
        <f aca="false">1+R32</f>
        <v>15</v>
      </c>
    </row>
    <row r="33" customFormat="false" ht="18.75" hidden="false" customHeight="true" outlineLevel="0" collapsed="false">
      <c r="B33" s="204" t="e">
        <f aca="false">1-B34</f>
        <v>#DIV/0!</v>
      </c>
      <c r="C33" s="205" t="s">
        <v>57</v>
      </c>
      <c r="D33" s="142" t="e">
        <f aca="false">D7/1000*$D$30</f>
        <v>#DIV/0!</v>
      </c>
      <c r="E33" s="142"/>
      <c r="F33" s="142"/>
      <c r="G33" s="142"/>
      <c r="H33" s="142"/>
      <c r="I33" s="142"/>
      <c r="J33" s="142"/>
      <c r="K33" s="142"/>
      <c r="L33" s="142"/>
      <c r="M33" s="142"/>
      <c r="N33" s="143"/>
      <c r="O33" s="206"/>
      <c r="P33" s="206"/>
      <c r="Q33" s="206"/>
      <c r="R33" s="206"/>
      <c r="S33" s="206"/>
    </row>
    <row r="34" customFormat="false" ht="18.75" hidden="false" customHeight="true" outlineLevel="0" collapsed="false">
      <c r="B34" s="207" t="e">
        <f aca="false">'INPUT_&amp;_OUTPUT'!D41/'INPUT_&amp;_OUTPUT'!D36</f>
        <v>#DIV/0!</v>
      </c>
      <c r="C34" s="208" t="s">
        <v>74</v>
      </c>
      <c r="D34" s="147"/>
      <c r="E34" s="147" t="e">
        <f aca="false">E8/1000*$D$30</f>
        <v>#DIV/0!</v>
      </c>
      <c r="F34" s="147" t="e">
        <f aca="false">F8/1000*$D$30</f>
        <v>#DIV/0!</v>
      </c>
      <c r="G34" s="147" t="e">
        <f aca="false">G8/1000*$D$30</f>
        <v>#DIV/0!</v>
      </c>
      <c r="H34" s="147" t="e">
        <f aca="false">H8/1000*$D$30</f>
        <v>#DIV/0!</v>
      </c>
      <c r="I34" s="147" t="e">
        <f aca="false">I8/1000*$D$30</f>
        <v>#DIV/0!</v>
      </c>
      <c r="J34" s="147" t="e">
        <f aca="false">J8/1000*$D$30</f>
        <v>#DIV/0!</v>
      </c>
      <c r="K34" s="147" t="e">
        <f aca="false">K8/1000*$D$30</f>
        <v>#DIV/0!</v>
      </c>
      <c r="L34" s="147" t="e">
        <f aca="false">L8/1000*$D$30</f>
        <v>#DIV/0!</v>
      </c>
      <c r="M34" s="147" t="e">
        <f aca="false">M8/1000*$D$30</f>
        <v>#DIV/0!</v>
      </c>
      <c r="N34" s="209" t="e">
        <f aca="false">N8/1000*$D$30</f>
        <v>#DIV/0!</v>
      </c>
      <c r="O34" s="206"/>
      <c r="P34" s="206"/>
      <c r="Q34" s="206"/>
      <c r="R34" s="206"/>
      <c r="S34" s="206"/>
    </row>
    <row r="35" customFormat="false" ht="18.75" hidden="false" customHeight="true" outlineLevel="0" collapsed="false">
      <c r="B35" s="210"/>
      <c r="C35" s="52" t="s">
        <v>59</v>
      </c>
      <c r="D35" s="206"/>
      <c r="E35" s="148" t="e">
        <f aca="false">E9/1000*D30</f>
        <v>#DIV/0!</v>
      </c>
      <c r="F35" s="211"/>
      <c r="G35" s="211"/>
      <c r="H35" s="211"/>
      <c r="I35" s="211"/>
      <c r="J35" s="211"/>
      <c r="K35" s="211"/>
      <c r="L35" s="211"/>
      <c r="M35" s="211"/>
      <c r="N35" s="211"/>
      <c r="O35" s="211"/>
      <c r="P35" s="211"/>
      <c r="Q35" s="211"/>
      <c r="R35" s="211"/>
      <c r="S35" s="211"/>
    </row>
    <row r="36" customFormat="false" ht="18.75" hidden="false" customHeight="true" outlineLevel="0" collapsed="false">
      <c r="C36" s="2" t="s">
        <v>60</v>
      </c>
      <c r="D36" s="206"/>
      <c r="E36" s="148" t="e">
        <f aca="false">E10/1000*$D$30</f>
        <v>#DIV/0!</v>
      </c>
      <c r="F36" s="148" t="e">
        <f aca="false">+E36</f>
        <v>#DIV/0!</v>
      </c>
      <c r="G36" s="148" t="e">
        <f aca="false">+F36</f>
        <v>#DIV/0!</v>
      </c>
      <c r="H36" s="148" t="e">
        <f aca="false">+G36</f>
        <v>#DIV/0!</v>
      </c>
      <c r="I36" s="148" t="e">
        <f aca="false">+H36</f>
        <v>#DIV/0!</v>
      </c>
      <c r="J36" s="148" t="e">
        <f aca="false">+I36</f>
        <v>#DIV/0!</v>
      </c>
      <c r="K36" s="148" t="e">
        <f aca="false">+J36</f>
        <v>#DIV/0!</v>
      </c>
      <c r="L36" s="148" t="e">
        <f aca="false">+K36</f>
        <v>#DIV/0!</v>
      </c>
      <c r="M36" s="148" t="e">
        <f aca="false">+L36</f>
        <v>#DIV/0!</v>
      </c>
      <c r="N36" s="148" t="e">
        <f aca="false">+M36</f>
        <v>#DIV/0!</v>
      </c>
      <c r="O36" s="148"/>
      <c r="P36" s="148"/>
      <c r="Q36" s="148"/>
      <c r="R36" s="148"/>
      <c r="S36" s="148"/>
    </row>
    <row r="37" customFormat="false" ht="18.75" hidden="false" customHeight="true" outlineLevel="0" collapsed="false">
      <c r="C37" s="2" t="s">
        <v>61</v>
      </c>
      <c r="D37" s="206"/>
      <c r="E37" s="148" t="e">
        <f aca="false">E11/1000*$D$30</f>
        <v>#DIV/0!</v>
      </c>
      <c r="F37" s="148" t="e">
        <f aca="false">+E37</f>
        <v>#DIV/0!</v>
      </c>
      <c r="G37" s="148" t="e">
        <f aca="false">+F37</f>
        <v>#DIV/0!</v>
      </c>
      <c r="H37" s="148" t="e">
        <f aca="false">+G37</f>
        <v>#DIV/0!</v>
      </c>
      <c r="I37" s="148" t="e">
        <f aca="false">+H37</f>
        <v>#DIV/0!</v>
      </c>
      <c r="J37" s="148" t="e">
        <f aca="false">+I37</f>
        <v>#DIV/0!</v>
      </c>
      <c r="K37" s="148" t="e">
        <f aca="false">+J37</f>
        <v>#DIV/0!</v>
      </c>
      <c r="L37" s="148" t="e">
        <f aca="false">+K37</f>
        <v>#DIV/0!</v>
      </c>
      <c r="M37" s="148" t="e">
        <f aca="false">+L37</f>
        <v>#DIV/0!</v>
      </c>
      <c r="N37" s="148" t="e">
        <f aca="false">+M37</f>
        <v>#DIV/0!</v>
      </c>
      <c r="O37" s="148" t="e">
        <f aca="false">+N37</f>
        <v>#DIV/0!</v>
      </c>
      <c r="P37" s="148" t="e">
        <f aca="false">+O37</f>
        <v>#DIV/0!</v>
      </c>
      <c r="Q37" s="148" t="e">
        <f aca="false">+P37</f>
        <v>#DIV/0!</v>
      </c>
      <c r="R37" s="148" t="e">
        <f aca="false">+Q37</f>
        <v>#DIV/0!</v>
      </c>
      <c r="S37" s="148" t="e">
        <f aca="false">+R37</f>
        <v>#DIV/0!</v>
      </c>
    </row>
    <row r="38" customFormat="false" ht="18.75" hidden="false" customHeight="true" outlineLevel="0" collapsed="false">
      <c r="C38" s="2" t="s">
        <v>10</v>
      </c>
      <c r="D38" s="154" t="e">
        <f aca="false">+D33</f>
        <v>#DIV/0!</v>
      </c>
      <c r="E38" s="154" t="e">
        <f aca="false">+E37+E36+E35+E34</f>
        <v>#DIV/0!</v>
      </c>
      <c r="F38" s="154" t="e">
        <f aca="false">+F37+F36+F35+F34</f>
        <v>#DIV/0!</v>
      </c>
      <c r="G38" s="154" t="e">
        <f aca="false">+G37+G36+G35+G34</f>
        <v>#DIV/0!</v>
      </c>
      <c r="H38" s="154" t="e">
        <f aca="false">+H37+H36+H35+H34</f>
        <v>#DIV/0!</v>
      </c>
      <c r="I38" s="154" t="e">
        <f aca="false">+I37+I36+I35+I34</f>
        <v>#DIV/0!</v>
      </c>
      <c r="J38" s="154" t="e">
        <f aca="false">+J37+J36+J35+J34</f>
        <v>#DIV/0!</v>
      </c>
      <c r="K38" s="154" t="e">
        <f aca="false">+K37+K36+K35+K34</f>
        <v>#DIV/0!</v>
      </c>
      <c r="L38" s="154" t="e">
        <f aca="false">+L37+L36+L35+L34</f>
        <v>#DIV/0!</v>
      </c>
      <c r="M38" s="154" t="e">
        <f aca="false">+M37+M36+M35+M34</f>
        <v>#DIV/0!</v>
      </c>
      <c r="N38" s="154" t="e">
        <f aca="false">+N37+N36+N35+N34</f>
        <v>#DIV/0!</v>
      </c>
      <c r="O38" s="154" t="e">
        <f aca="false">+O37+O36+O35+O34</f>
        <v>#DIV/0!</v>
      </c>
      <c r="P38" s="154" t="e">
        <f aca="false">+P37+P36+P35+P34</f>
        <v>#DIV/0!</v>
      </c>
      <c r="Q38" s="154" t="e">
        <f aca="false">+Q37+Q36+Q35+Q34</f>
        <v>#DIV/0!</v>
      </c>
      <c r="R38" s="154" t="e">
        <f aca="false">+R37+R36+R35+R34</f>
        <v>#DIV/0!</v>
      </c>
      <c r="S38" s="154" t="e">
        <f aca="false">+S37+S36+S35+S34</f>
        <v>#DIV/0!</v>
      </c>
    </row>
    <row r="39" customFormat="false" ht="18.75" hidden="false" customHeight="true" outlineLevel="0" collapsed="false">
      <c r="C39" s="2" t="s">
        <v>62</v>
      </c>
      <c r="D39" s="155" t="e">
        <f aca="false">+D38</f>
        <v>#DIV/0!</v>
      </c>
      <c r="E39" s="155" t="e">
        <f aca="false">+D39+E38</f>
        <v>#DIV/0!</v>
      </c>
      <c r="F39" s="155" t="e">
        <f aca="false">+E39+F38</f>
        <v>#DIV/0!</v>
      </c>
      <c r="G39" s="155" t="e">
        <f aca="false">+F39+G38</f>
        <v>#DIV/0!</v>
      </c>
      <c r="H39" s="155" t="e">
        <f aca="false">+G39+H38</f>
        <v>#DIV/0!</v>
      </c>
      <c r="I39" s="155" t="e">
        <f aca="false">+H39+I38</f>
        <v>#DIV/0!</v>
      </c>
      <c r="J39" s="155" t="e">
        <f aca="false">+I39+J38</f>
        <v>#DIV/0!</v>
      </c>
      <c r="K39" s="155" t="e">
        <f aca="false">+J39+K38</f>
        <v>#DIV/0!</v>
      </c>
      <c r="L39" s="155" t="e">
        <f aca="false">+K39+L38</f>
        <v>#DIV/0!</v>
      </c>
      <c r="M39" s="155" t="e">
        <f aca="false">+L39+M38</f>
        <v>#DIV/0!</v>
      </c>
      <c r="N39" s="155" t="e">
        <f aca="false">+M39+N38</f>
        <v>#DIV/0!</v>
      </c>
      <c r="O39" s="155" t="e">
        <f aca="false">+N39+O38</f>
        <v>#DIV/0!</v>
      </c>
      <c r="P39" s="155" t="e">
        <f aca="false">+O39+P38</f>
        <v>#DIV/0!</v>
      </c>
      <c r="Q39" s="155" t="e">
        <f aca="false">+P39+Q38</f>
        <v>#DIV/0!</v>
      </c>
      <c r="R39" s="155" t="e">
        <f aca="false">+Q39+R38</f>
        <v>#DIV/0!</v>
      </c>
      <c r="S39" s="155" t="e">
        <f aca="false">+R39+S38</f>
        <v>#DIV/0!</v>
      </c>
    </row>
    <row r="41" customFormat="false" ht="15" hidden="false" customHeight="true" outlineLevel="0" collapsed="false">
      <c r="A41" s="52"/>
    </row>
    <row r="42" customFormat="false" ht="15" hidden="false" customHeight="true" outlineLevel="0" collapsed="false">
      <c r="A42" s="52"/>
      <c r="D42" s="158"/>
      <c r="F42" s="159"/>
      <c r="G42" s="160"/>
      <c r="H42" s="161"/>
      <c r="I42" s="161"/>
      <c r="J42" s="162"/>
      <c r="L42" s="163"/>
      <c r="M42" s="164"/>
      <c r="N42" s="165"/>
      <c r="O42" s="165"/>
      <c r="P42" s="165"/>
      <c r="Q42" s="165"/>
      <c r="R42" s="166"/>
      <c r="S42" s="167"/>
    </row>
    <row r="43" customFormat="false" ht="40.5" hidden="false" customHeight="true" outlineLevel="0" collapsed="false">
      <c r="A43" s="52"/>
      <c r="D43" s="168" t="s">
        <v>10</v>
      </c>
      <c r="E43" s="169"/>
      <c r="F43" s="170" t="s">
        <v>8</v>
      </c>
      <c r="G43" s="171"/>
      <c r="H43" s="170" t="s">
        <v>63</v>
      </c>
      <c r="I43" s="170"/>
      <c r="J43" s="172" t="s">
        <v>64</v>
      </c>
      <c r="L43" s="173" t="s">
        <v>9</v>
      </c>
      <c r="M43" s="174"/>
      <c r="N43" s="175" t="s">
        <v>65</v>
      </c>
      <c r="O43" s="175"/>
      <c r="P43" s="175" t="s">
        <v>34</v>
      </c>
      <c r="Q43" s="175"/>
      <c r="R43" s="176" t="s">
        <v>66</v>
      </c>
      <c r="S43" s="167"/>
    </row>
    <row r="44" s="132" customFormat="true" ht="22.5" hidden="false" customHeight="true" outlineLevel="0" collapsed="false">
      <c r="A44" s="2"/>
      <c r="B44" s="3"/>
      <c r="C44" s="178" t="s">
        <v>67</v>
      </c>
      <c r="D44" s="179" t="e">
        <f aca="false">F44+L44</f>
        <v>#DIV/0!</v>
      </c>
      <c r="E44" s="180" t="s">
        <v>68</v>
      </c>
      <c r="F44" s="181" t="e">
        <f aca="false">D33</f>
        <v>#DIV/0!</v>
      </c>
      <c r="G44" s="182" t="s">
        <v>68</v>
      </c>
      <c r="H44" s="183" t="e">
        <f aca="false">D33</f>
        <v>#DIV/0!</v>
      </c>
      <c r="I44" s="184" t="s">
        <v>69</v>
      </c>
      <c r="J44" s="185" t="n">
        <f aca="false">D34</f>
        <v>0</v>
      </c>
      <c r="K44" s="180" t="s">
        <v>69</v>
      </c>
      <c r="L44" s="186" t="n">
        <f aca="false">N44+P44+R44</f>
        <v>0</v>
      </c>
      <c r="M44" s="187" t="s">
        <v>68</v>
      </c>
      <c r="N44" s="188" t="n">
        <v>0</v>
      </c>
      <c r="O44" s="189" t="s">
        <v>69</v>
      </c>
      <c r="P44" s="188" t="n">
        <v>0</v>
      </c>
      <c r="Q44" s="189" t="s">
        <v>69</v>
      </c>
      <c r="R44" s="190" t="n">
        <v>0</v>
      </c>
      <c r="S44" s="136"/>
      <c r="T44" s="3"/>
      <c r="U44" s="3"/>
    </row>
    <row r="45" s="132" customFormat="true" ht="22.5" hidden="false" customHeight="true" outlineLevel="0" collapsed="false">
      <c r="A45" s="2"/>
      <c r="B45" s="3"/>
      <c r="C45" s="178" t="s">
        <v>15</v>
      </c>
      <c r="D45" s="179" t="e">
        <f aca="false">+F45+L45</f>
        <v>#DIV/0!</v>
      </c>
      <c r="E45" s="180" t="s">
        <v>68</v>
      </c>
      <c r="F45" s="181" t="e">
        <f aca="false">E34</f>
        <v>#DIV/0!</v>
      </c>
      <c r="G45" s="182" t="s">
        <v>68</v>
      </c>
      <c r="H45" s="183" t="n">
        <f aca="false">E33</f>
        <v>0</v>
      </c>
      <c r="I45" s="184" t="s">
        <v>69</v>
      </c>
      <c r="J45" s="185" t="e">
        <f aca="false">E34</f>
        <v>#DIV/0!</v>
      </c>
      <c r="K45" s="180" t="s">
        <v>69</v>
      </c>
      <c r="L45" s="186" t="e">
        <f aca="false">'INPUT_&amp;_OUTPUT'!$K$28</f>
        <v>#DIV/0!</v>
      </c>
      <c r="M45" s="187" t="s">
        <v>68</v>
      </c>
      <c r="N45" s="188" t="e">
        <f aca="false">ELABORAZIONE!$E$35</f>
        <v>#DIV/0!</v>
      </c>
      <c r="O45" s="189" t="s">
        <v>69</v>
      </c>
      <c r="P45" s="188" t="e">
        <f aca="false">ELABORAZIONE!$E$36</f>
        <v>#DIV/0!</v>
      </c>
      <c r="Q45" s="189" t="s">
        <v>69</v>
      </c>
      <c r="R45" s="190" t="e">
        <f aca="false">ELABORAZIONE!$E$37</f>
        <v>#DIV/0!</v>
      </c>
      <c r="S45" s="136"/>
      <c r="T45" s="3"/>
      <c r="U45" s="3"/>
    </row>
    <row r="46" s="132" customFormat="true" ht="22.5" hidden="false" customHeight="true" outlineLevel="0" collapsed="false">
      <c r="A46" s="2"/>
      <c r="B46" s="3"/>
      <c r="C46" s="178" t="str">
        <f aca="false">+C22</f>
        <v>dal 2° al 10° anno / per anno</v>
      </c>
      <c r="D46" s="179" t="e">
        <f aca="false">+F46+L46</f>
        <v>#DIV/0!</v>
      </c>
      <c r="E46" s="180" t="s">
        <v>68</v>
      </c>
      <c r="F46" s="181" t="e">
        <f aca="false">F34</f>
        <v>#DIV/0!</v>
      </c>
      <c r="G46" s="182" t="s">
        <v>68</v>
      </c>
      <c r="H46" s="183" t="n">
        <f aca="false">F33</f>
        <v>0</v>
      </c>
      <c r="I46" s="184" t="s">
        <v>69</v>
      </c>
      <c r="J46" s="185" t="e">
        <f aca="false">F34</f>
        <v>#DIV/0!</v>
      </c>
      <c r="K46" s="180" t="s">
        <v>69</v>
      </c>
      <c r="L46" s="186" t="e">
        <f aca="false">'INPUT_&amp;_OUTPUT'!$K$29</f>
        <v>#DIV/0!</v>
      </c>
      <c r="M46" s="187" t="s">
        <v>68</v>
      </c>
      <c r="N46" s="188" t="n">
        <v>0</v>
      </c>
      <c r="O46" s="189" t="s">
        <v>69</v>
      </c>
      <c r="P46" s="188" t="e">
        <f aca="false">P45</f>
        <v>#DIV/0!</v>
      </c>
      <c r="Q46" s="189" t="s">
        <v>69</v>
      </c>
      <c r="R46" s="190" t="e">
        <f aca="false">R45</f>
        <v>#DIV/0!</v>
      </c>
      <c r="S46" s="136"/>
      <c r="T46" s="3"/>
      <c r="U46" s="3"/>
    </row>
    <row r="47" s="132" customFormat="true" ht="22.5" hidden="false" customHeight="true" outlineLevel="0" collapsed="false">
      <c r="A47" s="2"/>
      <c r="B47" s="3"/>
      <c r="C47" s="178" t="str">
        <f aca="false">+C23</f>
        <v>dal 10° anno / per anno</v>
      </c>
      <c r="D47" s="179" t="e">
        <f aca="false">+F47+L47</f>
        <v>#DIV/0!</v>
      </c>
      <c r="E47" s="180" t="s">
        <v>68</v>
      </c>
      <c r="F47" s="181" t="n">
        <v>0</v>
      </c>
      <c r="G47" s="192" t="s">
        <v>68</v>
      </c>
      <c r="H47" s="193" t="n">
        <f aca="false">G33</f>
        <v>0</v>
      </c>
      <c r="I47" s="194" t="s">
        <v>69</v>
      </c>
      <c r="J47" s="195" t="n">
        <f aca="false">O34</f>
        <v>0</v>
      </c>
      <c r="K47" s="180" t="s">
        <v>69</v>
      </c>
      <c r="L47" s="186" t="e">
        <f aca="false">'INPUT_&amp;_OUTPUT'!$K$30</f>
        <v>#DIV/0!</v>
      </c>
      <c r="M47" s="196" t="s">
        <v>68</v>
      </c>
      <c r="N47" s="197" t="n">
        <v>0</v>
      </c>
      <c r="O47" s="198" t="s">
        <v>69</v>
      </c>
      <c r="P47" s="197" t="n">
        <v>0</v>
      </c>
      <c r="Q47" s="198" t="s">
        <v>69</v>
      </c>
      <c r="R47" s="199" t="e">
        <f aca="false">R46</f>
        <v>#DIV/0!</v>
      </c>
      <c r="S47" s="136"/>
      <c r="T47" s="3"/>
      <c r="U47" s="3"/>
    </row>
    <row r="48" customFormat="false" ht="15" hidden="false" customHeight="true" outlineLevel="0" collapsed="false">
      <c r="U48" s="3"/>
    </row>
    <row r="49" customFormat="false" ht="15" hidden="false" customHeight="true" outlineLevel="0" collapsed="false">
      <c r="U49" s="3"/>
    </row>
    <row r="56" customFormat="false" ht="15" hidden="false" customHeight="true" outlineLevel="0" collapsed="false">
      <c r="C56" s="212"/>
      <c r="D56" s="213"/>
      <c r="E56" s="214"/>
      <c r="F56" s="215"/>
      <c r="G56" s="215"/>
      <c r="H56" s="215"/>
      <c r="I56" s="215"/>
      <c r="J56" s="215"/>
    </row>
    <row r="57" customFormat="false" ht="15.75" hidden="false" customHeight="true" outlineLevel="0" collapsed="false">
      <c r="C57" s="216"/>
      <c r="D57" s="217"/>
      <c r="E57" s="218"/>
      <c r="F57" s="219"/>
      <c r="G57" s="219"/>
      <c r="H57" s="219"/>
      <c r="I57" s="219"/>
      <c r="J57" s="219"/>
    </row>
    <row r="58" customFormat="false" ht="15.75" hidden="false" customHeight="true" outlineLevel="0" collapsed="false">
      <c r="C58" s="216"/>
      <c r="D58" s="217"/>
      <c r="E58" s="218"/>
      <c r="F58" s="219"/>
      <c r="G58" s="219"/>
      <c r="H58" s="219"/>
      <c r="I58" s="219"/>
      <c r="J58" s="219"/>
    </row>
    <row r="59" customFormat="false" ht="15.75" hidden="false" customHeight="true" outlineLevel="0" collapsed="false">
      <c r="C59" s="216"/>
      <c r="D59" s="217"/>
      <c r="E59" s="218"/>
      <c r="F59" s="219"/>
      <c r="G59" s="219"/>
      <c r="H59" s="219"/>
      <c r="I59" s="219"/>
      <c r="J59" s="219"/>
    </row>
  </sheetData>
  <sheetProtection sheet="true" objects="true" scenarios="true"/>
  <conditionalFormatting sqref="E15:S15 D39:S39">
    <cfRule type="cellIs" priority="2" operator="greaterThan" aboveAverage="0" equalAverage="0" bottom="0" percent="0" rank="0" text="" dxfId="0">
      <formula>0</formula>
    </cfRule>
  </conditionalFormatting>
  <printOptions headings="false" gridLines="false" gridLinesSet="true" horizontalCentered="false" verticalCentered="false"/>
  <pageMargins left="0.236111111111111" right="0.236111111111111" top="0.747916666666667" bottom="0.354166666666667" header="0.511805555555555" footer="0.511805555555555"/>
  <pageSetup paperSize="77" scale="50" firstPageNumber="0" fitToWidth="1" fitToHeight="1" pageOrder="overThenDown" orientation="landscape"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false"/>
  </sheetPr>
  <dimension ref="B2:T64"/>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G19" activeCellId="0" sqref="G19"/>
    </sheetView>
  </sheetViews>
  <sheetFormatPr defaultRowHeight="15" zeroHeight="false" outlineLevelRow="0" outlineLevelCol="0"/>
  <cols>
    <col collapsed="false" customWidth="true" hidden="false" outlineLevel="0" max="1" min="1" style="1" width="4.98"/>
    <col collapsed="false" customWidth="true" hidden="false" outlineLevel="0" max="2" min="2" style="1" width="8.32"/>
    <col collapsed="false" customWidth="true" hidden="false" outlineLevel="0" max="3" min="3" style="1" width="11.86"/>
    <col collapsed="false" customWidth="true" hidden="false" outlineLevel="0" max="5" min="4" style="1" width="18.64"/>
    <col collapsed="false" customWidth="true" hidden="false" outlineLevel="0" max="6" min="6" style="1" width="9.76"/>
    <col collapsed="false" customWidth="true" hidden="false" outlineLevel="0" max="7" min="7" style="1" width="15.97"/>
    <col collapsed="false" customWidth="true" hidden="false" outlineLevel="0" max="8" min="8" style="1" width="13.54"/>
    <col collapsed="false" customWidth="true" hidden="false" outlineLevel="0" max="9" min="9" style="1" width="11.54"/>
    <col collapsed="false" customWidth="true" hidden="false" outlineLevel="0" max="10" min="10" style="1" width="6.87"/>
    <col collapsed="false" customWidth="true" hidden="false" outlineLevel="0" max="11" min="11" style="1" width="15.75"/>
    <col collapsed="false" customWidth="true" hidden="false" outlineLevel="0" max="12" min="12" style="1" width="11.64"/>
    <col collapsed="false" customWidth="true" hidden="false" outlineLevel="0" max="13" min="13" style="1" width="11.98"/>
    <col collapsed="false" customWidth="true" hidden="false" outlineLevel="0" max="18" min="14" style="1" width="9.54"/>
    <col collapsed="false" customWidth="true" hidden="false" outlineLevel="0" max="19" min="19" style="1" width="2.43"/>
    <col collapsed="false" customWidth="true" hidden="false" outlineLevel="0" max="257" min="20" style="1" width="7.98"/>
    <col collapsed="false" customWidth="true" hidden="false" outlineLevel="0" max="1025" min="258" style="0" width="7.98"/>
  </cols>
  <sheetData>
    <row r="2" customFormat="false" ht="26.25" hidden="false" customHeight="true" outlineLevel="0" collapsed="false">
      <c r="B2" s="220" t="s">
        <v>75</v>
      </c>
    </row>
    <row r="4" customFormat="false" ht="19.05" hidden="false" customHeight="true" outlineLevel="0" collapsed="false">
      <c r="C4" s="221" t="s">
        <v>76</v>
      </c>
      <c r="D4" s="221"/>
      <c r="E4" s="221"/>
      <c r="F4" s="221"/>
    </row>
    <row r="5" customFormat="false" ht="15" hidden="false" customHeight="true" outlineLevel="0" collapsed="false">
      <c r="B5" s="222" t="s">
        <v>77</v>
      </c>
      <c r="C5" s="223" t="s">
        <v>78</v>
      </c>
      <c r="D5" s="224"/>
      <c r="F5" s="225" t="n">
        <f aca="false">+'INPUT_&amp;_OUTPUT'!D41</f>
        <v>0</v>
      </c>
      <c r="G5" s="1" t="s">
        <v>7</v>
      </c>
    </row>
    <row r="6" customFormat="false" ht="15" hidden="false" customHeight="true" outlineLevel="0" collapsed="false">
      <c r="B6" s="222" t="s">
        <v>79</v>
      </c>
      <c r="C6" s="224" t="s">
        <v>80</v>
      </c>
      <c r="D6" s="115"/>
      <c r="E6" s="115"/>
      <c r="F6" s="66" t="n">
        <v>0.15</v>
      </c>
      <c r="H6" s="226"/>
    </row>
    <row r="7" customFormat="false" ht="15" hidden="false" customHeight="true" outlineLevel="0" collapsed="false">
      <c r="B7" s="222" t="s">
        <v>81</v>
      </c>
      <c r="C7" s="224" t="s">
        <v>82</v>
      </c>
      <c r="D7" s="224"/>
      <c r="F7" s="227" t="n">
        <f aca="false">IF(+F6*F5&gt;100000,100000*0.9,F6*F5)</f>
        <v>0</v>
      </c>
      <c r="G7" s="1" t="str">
        <f aca="false">+G5</f>
        <v>Euro</v>
      </c>
    </row>
    <row r="9" customFormat="false" ht="15" hidden="false" customHeight="true" outlineLevel="0" collapsed="false">
      <c r="C9" s="224" t="s">
        <v>83</v>
      </c>
      <c r="D9" s="228"/>
      <c r="E9" s="228"/>
      <c r="F9" s="229" t="n">
        <v>10</v>
      </c>
      <c r="G9" s="230" t="s">
        <v>56</v>
      </c>
    </row>
    <row r="10" customFormat="false" ht="15" hidden="false" customHeight="true" outlineLevel="0" collapsed="false">
      <c r="C10" s="224" t="s">
        <v>84</v>
      </c>
      <c r="D10" s="228"/>
      <c r="E10" s="228"/>
      <c r="F10" s="231" t="n">
        <f aca="false">+F5/F9</f>
        <v>0</v>
      </c>
      <c r="G10" s="1" t="str">
        <f aca="false">+G7</f>
        <v>Euro</v>
      </c>
    </row>
    <row r="11" s="228" customFormat="true" ht="15" hidden="false" customHeight="true" outlineLevel="0" collapsed="false">
      <c r="B11" s="1"/>
      <c r="I11" s="1"/>
      <c r="J11" s="1"/>
    </row>
    <row r="12" s="228" customFormat="true" ht="15" hidden="false" customHeight="true" outlineLevel="0" collapsed="false">
      <c r="B12" s="1"/>
      <c r="C12" s="224" t="s">
        <v>85</v>
      </c>
      <c r="D12" s="224"/>
      <c r="E12" s="1"/>
      <c r="F12" s="232"/>
      <c r="G12" s="233"/>
      <c r="I12" s="1"/>
      <c r="J12" s="1"/>
    </row>
    <row r="15" customFormat="false" ht="15" hidden="false" customHeight="true" outlineLevel="0" collapsed="false">
      <c r="C15" s="234"/>
      <c r="E15" s="228"/>
      <c r="F15" s="229"/>
    </row>
    <row r="16" customFormat="false" ht="19.05" hidden="false" customHeight="true" outlineLevel="0" collapsed="false">
      <c r="C16" s="221" t="s">
        <v>86</v>
      </c>
      <c r="D16" s="221"/>
      <c r="E16" s="221"/>
      <c r="F16" s="221"/>
    </row>
    <row r="17" customFormat="false" ht="15" hidden="false" customHeight="true" outlineLevel="0" collapsed="false">
      <c r="D17" s="223" t="s">
        <v>87</v>
      </c>
      <c r="E17" s="235"/>
      <c r="F17" s="225" t="n">
        <f aca="false">+E39</f>
        <v>0</v>
      </c>
    </row>
    <row r="18" customFormat="false" ht="12.45" hidden="false" customHeight="true" outlineLevel="0" collapsed="false">
      <c r="C18" s="236"/>
      <c r="F18" s="237"/>
    </row>
    <row r="19" customFormat="false" ht="13.95" hidden="false" customHeight="true" outlineLevel="0" collapsed="false">
      <c r="C19" s="236"/>
      <c r="D19" s="1" t="s">
        <v>88</v>
      </c>
      <c r="F19" s="238"/>
    </row>
    <row r="20" customFormat="false" ht="15" hidden="false" customHeight="true" outlineLevel="0" collapsed="false">
      <c r="C20" s="64"/>
      <c r="D20" s="239" t="s">
        <v>89</v>
      </c>
      <c r="E20" s="240"/>
      <c r="F20" s="241" t="n">
        <f aca="false">+F7</f>
        <v>0</v>
      </c>
    </row>
    <row r="21" customFormat="false" ht="15" hidden="false" customHeight="true" outlineLevel="0" collapsed="false">
      <c r="C21" s="64"/>
      <c r="D21" s="242" t="s">
        <v>90</v>
      </c>
      <c r="E21" s="243" t="n">
        <v>0.9</v>
      </c>
      <c r="F21" s="244" t="n">
        <f aca="false">IF(F17&lt;5000,0,+E21*F17)</f>
        <v>0</v>
      </c>
      <c r="G21" s="245"/>
    </row>
    <row r="22" customFormat="false" ht="15" hidden="false" customHeight="true" outlineLevel="0" collapsed="false">
      <c r="D22" s="246"/>
      <c r="E22" s="228"/>
      <c r="F22" s="228"/>
      <c r="G22" s="245"/>
      <c r="H22" s="226"/>
      <c r="J22" s="247"/>
    </row>
    <row r="23" customFormat="false" ht="15" hidden="false" customHeight="true" outlineLevel="0" collapsed="false">
      <c r="D23" s="246"/>
      <c r="E23" s="228"/>
      <c r="F23" s="228"/>
      <c r="G23" s="245"/>
      <c r="H23" s="226"/>
      <c r="J23" s="247"/>
    </row>
    <row r="24" customFormat="false" ht="20.55" hidden="false" customHeight="true" outlineLevel="0" collapsed="false">
      <c r="C24" s="221" t="s">
        <v>91</v>
      </c>
      <c r="D24" s="221"/>
      <c r="E24" s="221"/>
      <c r="F24" s="221"/>
      <c r="G24" s="245"/>
      <c r="H24" s="226"/>
      <c r="J24" s="247"/>
    </row>
    <row r="25" customFormat="false" ht="15" hidden="false" customHeight="true" outlineLevel="0" collapsed="false">
      <c r="B25" s="224"/>
      <c r="D25" s="228"/>
      <c r="E25" s="248"/>
      <c r="F25" s="64"/>
      <c r="G25" s="64"/>
    </row>
    <row r="26" customFormat="false" ht="30.75" hidden="false" customHeight="true" outlineLevel="0" collapsed="false">
      <c r="C26" s="249" t="s">
        <v>92</v>
      </c>
      <c r="D26" s="249"/>
      <c r="E26" s="249"/>
      <c r="F26" s="250"/>
      <c r="G26" s="251" t="s">
        <v>93</v>
      </c>
      <c r="H26" s="251"/>
      <c r="I26" s="251"/>
    </row>
    <row r="27" customFormat="false" ht="21.45" hidden="false" customHeight="true" outlineLevel="0" collapsed="false">
      <c r="B27" s="252" t="s">
        <v>94</v>
      </c>
      <c r="C27" s="252" t="s">
        <v>95</v>
      </c>
      <c r="D27" s="252" t="s">
        <v>96</v>
      </c>
      <c r="E27" s="253" t="s">
        <v>97</v>
      </c>
      <c r="F27" s="254"/>
      <c r="G27" s="255" t="s">
        <v>98</v>
      </c>
      <c r="H27" s="252" t="s">
        <v>99</v>
      </c>
      <c r="I27" s="252" t="s">
        <v>100</v>
      </c>
      <c r="L27" s="256"/>
      <c r="O27" s="256"/>
      <c r="P27" s="256"/>
    </row>
    <row r="28" customFormat="false" ht="22.95" hidden="false" customHeight="true" outlineLevel="0" collapsed="false">
      <c r="B28" s="252"/>
      <c r="C28" s="252"/>
      <c r="D28" s="252"/>
      <c r="E28" s="253"/>
      <c r="F28" s="254"/>
      <c r="G28" s="255"/>
      <c r="H28" s="252"/>
      <c r="I28" s="252"/>
      <c r="L28" s="256"/>
      <c r="O28" s="256"/>
      <c r="P28" s="256"/>
    </row>
    <row r="29" s="247" customFormat="true" ht="17.25" hidden="false" customHeight="true" outlineLevel="0" collapsed="false">
      <c r="B29" s="257" t="n">
        <v>1</v>
      </c>
      <c r="C29" s="258" t="n">
        <f aca="false">+F5</f>
        <v>0</v>
      </c>
      <c r="D29" s="259" t="n">
        <f aca="false">+C29*$F$12</f>
        <v>0</v>
      </c>
      <c r="E29" s="260" t="n">
        <f aca="false">+D29/(1+$F$12)^B29</f>
        <v>0</v>
      </c>
      <c r="F29" s="261"/>
      <c r="G29" s="262" t="n">
        <f aca="false">+F10</f>
        <v>0</v>
      </c>
      <c r="H29" s="258" t="n">
        <f aca="false">+H45</f>
        <v>0</v>
      </c>
      <c r="I29" s="263" t="n">
        <f aca="false">+H29+G29</f>
        <v>0</v>
      </c>
      <c r="J29" s="1"/>
      <c r="L29" s="256"/>
      <c r="M29" s="1"/>
      <c r="N29" s="1"/>
      <c r="O29" s="256"/>
      <c r="P29" s="256"/>
    </row>
    <row r="30" customFormat="false" ht="15" hidden="false" customHeight="true" outlineLevel="0" collapsed="false">
      <c r="B30" s="257" t="n">
        <f aca="false">+B29+1</f>
        <v>2</v>
      </c>
      <c r="C30" s="263" t="n">
        <f aca="false">+C29-$F$10</f>
        <v>0</v>
      </c>
      <c r="D30" s="259" t="n">
        <f aca="false">+C30*$F$12</f>
        <v>0</v>
      </c>
      <c r="E30" s="260" t="n">
        <f aca="false">+D30/(1+$F$12)^B30</f>
        <v>0</v>
      </c>
      <c r="F30" s="254"/>
      <c r="G30" s="262" t="n">
        <f aca="false">+G29</f>
        <v>0</v>
      </c>
      <c r="H30" s="259"/>
      <c r="I30" s="263" t="n">
        <f aca="false">+H30+G30</f>
        <v>0</v>
      </c>
      <c r="L30" s="256"/>
      <c r="O30" s="256"/>
      <c r="P30" s="256"/>
    </row>
    <row r="31" customFormat="false" ht="15" hidden="false" customHeight="true" outlineLevel="0" collapsed="false">
      <c r="B31" s="257" t="n">
        <f aca="false">+B30+1</f>
        <v>3</v>
      </c>
      <c r="C31" s="263" t="n">
        <f aca="false">+C30-$F$10</f>
        <v>0</v>
      </c>
      <c r="D31" s="259" t="n">
        <f aca="false">+C31*$F$12</f>
        <v>0</v>
      </c>
      <c r="E31" s="260" t="n">
        <f aca="false">+D31/(1+$F$12)^B31</f>
        <v>0</v>
      </c>
      <c r="F31" s="254"/>
      <c r="G31" s="262" t="n">
        <f aca="false">+G30</f>
        <v>0</v>
      </c>
      <c r="H31" s="259"/>
      <c r="I31" s="263" t="n">
        <f aca="false">+H31+G31</f>
        <v>0</v>
      </c>
      <c r="L31" s="256"/>
      <c r="O31" s="256"/>
      <c r="P31" s="256"/>
    </row>
    <row r="32" customFormat="false" ht="15" hidden="false" customHeight="true" outlineLevel="0" collapsed="false">
      <c r="B32" s="257" t="n">
        <f aca="false">+B31+1</f>
        <v>4</v>
      </c>
      <c r="C32" s="263" t="n">
        <f aca="false">+C31-$F$10</f>
        <v>0</v>
      </c>
      <c r="D32" s="259" t="n">
        <f aca="false">+C32*$F$12</f>
        <v>0</v>
      </c>
      <c r="E32" s="260" t="n">
        <f aca="false">+D32/(1+$F$12)^B32</f>
        <v>0</v>
      </c>
      <c r="F32" s="254"/>
      <c r="G32" s="262" t="n">
        <f aca="false">+G31</f>
        <v>0</v>
      </c>
      <c r="H32" s="259"/>
      <c r="I32" s="263" t="n">
        <f aca="false">+H32+G32</f>
        <v>0</v>
      </c>
    </row>
    <row r="33" customFormat="false" ht="15" hidden="false" customHeight="true" outlineLevel="0" collapsed="false">
      <c r="B33" s="257" t="n">
        <f aca="false">+B32+1</f>
        <v>5</v>
      </c>
      <c r="C33" s="263" t="n">
        <f aca="false">+C32-$F$10</f>
        <v>0</v>
      </c>
      <c r="D33" s="259" t="n">
        <f aca="false">+C33*$F$12</f>
        <v>0</v>
      </c>
      <c r="E33" s="260" t="n">
        <f aca="false">+D33/(1+$F$12)^B33</f>
        <v>0</v>
      </c>
      <c r="F33" s="254"/>
      <c r="G33" s="262" t="n">
        <f aca="false">+G32</f>
        <v>0</v>
      </c>
      <c r="H33" s="259"/>
      <c r="I33" s="263" t="n">
        <f aca="false">+H33+G33</f>
        <v>0</v>
      </c>
    </row>
    <row r="34" customFormat="false" ht="15" hidden="false" customHeight="true" outlineLevel="0" collapsed="false">
      <c r="B34" s="257" t="n">
        <f aca="false">+B33+1</f>
        <v>6</v>
      </c>
      <c r="C34" s="263" t="n">
        <f aca="false">+C33-$F$10</f>
        <v>0</v>
      </c>
      <c r="D34" s="259" t="n">
        <f aca="false">+C34*$F$12</f>
        <v>0</v>
      </c>
      <c r="E34" s="260" t="n">
        <f aca="false">+D34/(1+$F$12)^B34</f>
        <v>0</v>
      </c>
      <c r="F34" s="254"/>
      <c r="G34" s="262" t="n">
        <f aca="false">+G33</f>
        <v>0</v>
      </c>
      <c r="H34" s="259"/>
      <c r="I34" s="263" t="n">
        <f aca="false">+H34+G34</f>
        <v>0</v>
      </c>
    </row>
    <row r="35" customFormat="false" ht="15" hidden="false" customHeight="true" outlineLevel="0" collapsed="false">
      <c r="B35" s="257" t="n">
        <f aca="false">+B34+1</f>
        <v>7</v>
      </c>
      <c r="C35" s="263" t="n">
        <f aca="false">+C34-$F$10</f>
        <v>0</v>
      </c>
      <c r="D35" s="259" t="n">
        <f aca="false">+C35*$F$12</f>
        <v>0</v>
      </c>
      <c r="E35" s="260" t="n">
        <f aca="false">+D35/(1+$F$12)^B35</f>
        <v>0</v>
      </c>
      <c r="F35" s="254"/>
      <c r="G35" s="262" t="n">
        <f aca="false">+G34</f>
        <v>0</v>
      </c>
      <c r="H35" s="259"/>
      <c r="I35" s="263" t="n">
        <f aca="false">+H35+G35</f>
        <v>0</v>
      </c>
    </row>
    <row r="36" customFormat="false" ht="15" hidden="false" customHeight="true" outlineLevel="0" collapsed="false">
      <c r="B36" s="257" t="n">
        <f aca="false">+B35+1</f>
        <v>8</v>
      </c>
      <c r="C36" s="263" t="n">
        <f aca="false">+C35-$F$10</f>
        <v>0</v>
      </c>
      <c r="D36" s="259" t="n">
        <f aca="false">+C36*$F$12</f>
        <v>0</v>
      </c>
      <c r="E36" s="260" t="n">
        <f aca="false">+D36/(1+$F$12)^B36</f>
        <v>0</v>
      </c>
      <c r="F36" s="254"/>
      <c r="G36" s="262" t="n">
        <f aca="false">+G35</f>
        <v>0</v>
      </c>
      <c r="H36" s="259"/>
      <c r="I36" s="263" t="n">
        <f aca="false">+H36+G36</f>
        <v>0</v>
      </c>
      <c r="J36" s="264"/>
      <c r="L36" s="265"/>
      <c r="O36" s="265"/>
    </row>
    <row r="37" customFormat="false" ht="15" hidden="false" customHeight="true" outlineLevel="0" collapsed="false">
      <c r="B37" s="266" t="n">
        <f aca="false">+B36+1</f>
        <v>9</v>
      </c>
      <c r="C37" s="267" t="n">
        <f aca="false">+C36-$F$10</f>
        <v>0</v>
      </c>
      <c r="D37" s="268" t="n">
        <f aca="false">+C37*$F$12</f>
        <v>0</v>
      </c>
      <c r="E37" s="269" t="n">
        <f aca="false">+D37/(1+$F$12)^B37</f>
        <v>0</v>
      </c>
      <c r="F37" s="254"/>
      <c r="G37" s="270" t="n">
        <f aca="false">+G36</f>
        <v>0</v>
      </c>
      <c r="H37" s="268"/>
      <c r="I37" s="267" t="n">
        <f aca="false">+H37+G37</f>
        <v>0</v>
      </c>
    </row>
    <row r="38" customFormat="false" ht="15" hidden="false" customHeight="true" outlineLevel="0" collapsed="false">
      <c r="B38" s="257" t="n">
        <f aca="false">+B37+1</f>
        <v>10</v>
      </c>
      <c r="C38" s="263" t="n">
        <f aca="false">+C37-$F$10</f>
        <v>0</v>
      </c>
      <c r="D38" s="259" t="n">
        <f aca="false">+C38*$F$12</f>
        <v>0</v>
      </c>
      <c r="E38" s="260" t="n">
        <f aca="false">+D38/(1+$F$12)^B38</f>
        <v>0</v>
      </c>
      <c r="F38" s="254"/>
      <c r="G38" s="262" t="n">
        <f aca="false">+G37</f>
        <v>0</v>
      </c>
      <c r="H38" s="259"/>
      <c r="I38" s="263" t="n">
        <f aca="false">+H38+G38</f>
        <v>0</v>
      </c>
      <c r="L38" s="271"/>
      <c r="O38" s="271"/>
    </row>
    <row r="39" customFormat="false" ht="22.5" hidden="false" customHeight="true" outlineLevel="0" collapsed="false">
      <c r="B39" s="272"/>
      <c r="C39" s="273"/>
      <c r="D39" s="274" t="n">
        <f aca="false">SUM(D29:D38)</f>
        <v>0</v>
      </c>
      <c r="E39" s="275" t="n">
        <f aca="false">SUM(E29:E38)</f>
        <v>0</v>
      </c>
      <c r="F39" s="276"/>
      <c r="G39" s="272"/>
      <c r="H39" s="272"/>
      <c r="J39" s="272"/>
      <c r="K39" s="277"/>
      <c r="L39" s="277"/>
      <c r="O39" s="277"/>
    </row>
    <row r="40" customFormat="false" ht="25.95" hidden="false" customHeight="true" outlineLevel="0" collapsed="false">
      <c r="B40" s="234"/>
      <c r="C40" s="224"/>
      <c r="D40" s="225"/>
      <c r="G40" s="278"/>
      <c r="H40" s="279"/>
      <c r="K40" s="277"/>
      <c r="L40" s="277"/>
      <c r="O40" s="277"/>
    </row>
    <row r="41" customFormat="false" ht="22.5" hidden="false" customHeight="true" outlineLevel="0" collapsed="false">
      <c r="I41" s="280"/>
      <c r="M41" s="277"/>
      <c r="N41" s="277"/>
      <c r="O41" s="277"/>
    </row>
    <row r="42" customFormat="false" ht="21.45" hidden="false" customHeight="true" outlineLevel="0" collapsed="false">
      <c r="B42" s="224"/>
      <c r="D42" s="281" t="s">
        <v>101</v>
      </c>
      <c r="E42" s="282"/>
      <c r="F42" s="282"/>
      <c r="G42" s="282"/>
      <c r="H42" s="283" t="n">
        <f aca="false">+E39</f>
        <v>0</v>
      </c>
      <c r="M42" s="277"/>
      <c r="N42" s="277"/>
      <c r="O42" s="277"/>
    </row>
    <row r="43" customFormat="false" ht="21.45" hidden="false" customHeight="true" outlineLevel="0" collapsed="false">
      <c r="D43" s="284" t="s">
        <v>102</v>
      </c>
      <c r="H43" s="285"/>
      <c r="I43" s="286"/>
      <c r="J43" s="245"/>
      <c r="M43" s="277"/>
      <c r="N43" s="277"/>
      <c r="O43" s="277"/>
    </row>
    <row r="44" customFormat="false" ht="15" hidden="false" customHeight="true" outlineLevel="0" collapsed="false">
      <c r="D44" s="287" t="s">
        <v>103</v>
      </c>
      <c r="E44" s="288"/>
      <c r="F44" s="289"/>
      <c r="G44" s="289"/>
      <c r="H44" s="290" t="n">
        <f aca="false">+MIN(F20:F21)</f>
        <v>0</v>
      </c>
      <c r="I44" s="286"/>
      <c r="J44" s="291"/>
      <c r="M44" s="277"/>
      <c r="N44" s="277"/>
      <c r="O44" s="277"/>
    </row>
    <row r="45" customFormat="false" ht="15" hidden="false" customHeight="true" outlineLevel="0" collapsed="false">
      <c r="D45" s="292" t="s">
        <v>104</v>
      </c>
      <c r="E45" s="293"/>
      <c r="F45" s="293"/>
      <c r="G45" s="294"/>
      <c r="H45" s="295" t="n">
        <f aca="false">F17-H44</f>
        <v>0</v>
      </c>
      <c r="I45" s="286"/>
      <c r="J45" s="291"/>
    </row>
    <row r="46" customFormat="false" ht="15" hidden="false" customHeight="true" outlineLevel="0" collapsed="false">
      <c r="D46" s="296"/>
      <c r="E46" s="296"/>
      <c r="F46" s="64"/>
      <c r="G46" s="297"/>
      <c r="H46" s="298"/>
      <c r="I46" s="264"/>
      <c r="J46" s="299"/>
      <c r="M46" s="277"/>
      <c r="N46" s="277"/>
      <c r="O46" s="277"/>
    </row>
    <row r="47" customFormat="false" ht="15" hidden="false" customHeight="true" outlineLevel="0" collapsed="false">
      <c r="G47" s="300"/>
    </row>
    <row r="48" customFormat="false" ht="15" hidden="false" customHeight="true" outlineLevel="0" collapsed="false">
      <c r="D48" s="301"/>
      <c r="E48" s="302"/>
      <c r="G48" s="300"/>
      <c r="K48" s="245"/>
      <c r="L48" s="245"/>
      <c r="M48" s="245"/>
      <c r="N48" s="245"/>
      <c r="O48" s="245"/>
      <c r="P48" s="245"/>
      <c r="Q48" s="245"/>
      <c r="R48" s="245"/>
      <c r="S48" s="245"/>
      <c r="T48" s="245"/>
    </row>
    <row r="49" customFormat="false" ht="15.75" hidden="false" customHeight="true" outlineLevel="0" collapsed="false">
      <c r="G49" s="303"/>
      <c r="K49" s="291"/>
      <c r="L49" s="291"/>
      <c r="M49" s="291"/>
      <c r="N49" s="291"/>
      <c r="O49" s="291"/>
      <c r="P49" s="291"/>
      <c r="Q49" s="291"/>
      <c r="R49" s="291"/>
      <c r="S49" s="245"/>
      <c r="T49" s="245"/>
    </row>
    <row r="50" customFormat="false" ht="15.75" hidden="false" customHeight="true" outlineLevel="0" collapsed="false">
      <c r="G50" s="303"/>
      <c r="K50" s="286"/>
      <c r="L50" s="286"/>
      <c r="M50" s="286"/>
      <c r="N50" s="286"/>
      <c r="O50" s="286"/>
      <c r="P50" s="286"/>
      <c r="Q50" s="286"/>
      <c r="R50" s="286"/>
      <c r="S50" s="245"/>
      <c r="T50" s="245"/>
    </row>
    <row r="51" customFormat="false" ht="15" hidden="false" customHeight="true" outlineLevel="0" collapsed="false">
      <c r="B51" s="302"/>
      <c r="C51" s="304"/>
      <c r="D51" s="235"/>
      <c r="E51" s="305"/>
      <c r="G51" s="303"/>
      <c r="H51" s="298"/>
      <c r="I51" s="264"/>
      <c r="M51" s="277"/>
      <c r="N51" s="277"/>
      <c r="O51" s="277"/>
    </row>
    <row r="52" customFormat="false" ht="15" hidden="false" customHeight="true" outlineLevel="0" collapsed="false">
      <c r="H52" s="306"/>
      <c r="I52" s="264"/>
      <c r="N52" s="277"/>
      <c r="O52" s="277"/>
    </row>
    <row r="53" customFormat="false" ht="15" hidden="false" customHeight="true" outlineLevel="0" collapsed="false">
      <c r="H53" s="306"/>
      <c r="I53" s="264"/>
      <c r="N53" s="277"/>
      <c r="O53" s="277"/>
    </row>
    <row r="54" customFormat="false" ht="15" hidden="false" customHeight="true" outlineLevel="0" collapsed="false">
      <c r="H54" s="306"/>
      <c r="I54" s="264"/>
      <c r="N54" s="277"/>
      <c r="O54" s="277"/>
    </row>
    <row r="55" customFormat="false" ht="15" hidden="false" customHeight="true" outlineLevel="0" collapsed="false">
      <c r="H55" s="306"/>
      <c r="I55" s="264"/>
      <c r="M55" s="277"/>
      <c r="N55" s="277"/>
      <c r="O55" s="277"/>
    </row>
    <row r="56" customFormat="false" ht="15" hidden="false" customHeight="true" outlineLevel="0" collapsed="false">
      <c r="B56" s="300"/>
      <c r="C56" s="299"/>
      <c r="D56" s="64"/>
      <c r="E56" s="299"/>
      <c r="F56" s="64"/>
      <c r="G56" s="307"/>
      <c r="H56" s="306"/>
      <c r="I56" s="264"/>
      <c r="M56" s="277"/>
      <c r="N56" s="277"/>
      <c r="O56" s="277"/>
    </row>
    <row r="57" customFormat="false" ht="15" hidden="false" customHeight="true" outlineLevel="0" collapsed="false">
      <c r="B57" s="300"/>
      <c r="C57" s="300"/>
      <c r="D57" s="308"/>
      <c r="E57" s="309"/>
      <c r="F57" s="64"/>
      <c r="G57" s="307"/>
      <c r="H57" s="306"/>
      <c r="I57" s="264"/>
      <c r="M57" s="277"/>
      <c r="N57" s="277"/>
      <c r="O57" s="277"/>
    </row>
    <row r="58" customFormat="false" ht="15" hidden="false" customHeight="true" outlineLevel="0" collapsed="false">
      <c r="B58" s="64"/>
      <c r="C58" s="64"/>
      <c r="D58" s="64"/>
      <c r="E58" s="277"/>
      <c r="F58" s="310"/>
      <c r="G58" s="307"/>
      <c r="H58" s="306"/>
      <c r="I58" s="264"/>
      <c r="M58" s="277"/>
      <c r="N58" s="277"/>
      <c r="O58" s="277"/>
    </row>
    <row r="59" customFormat="false" ht="15" hidden="false" customHeight="true" outlineLevel="0" collapsed="false">
      <c r="B59" s="311"/>
      <c r="C59" s="311"/>
      <c r="D59" s="311"/>
      <c r="E59" s="311"/>
      <c r="F59" s="272"/>
      <c r="G59" s="307"/>
      <c r="M59" s="277"/>
      <c r="N59" s="277"/>
      <c r="O59" s="277"/>
    </row>
    <row r="60" customFormat="false" ht="15" hidden="false" customHeight="true" outlineLevel="0" collapsed="false">
      <c r="B60" s="311"/>
      <c r="C60" s="311"/>
      <c r="D60" s="311"/>
      <c r="E60" s="311"/>
      <c r="F60" s="272"/>
      <c r="G60" s="307"/>
      <c r="M60" s="277"/>
      <c r="N60" s="277"/>
      <c r="O60" s="277"/>
    </row>
    <row r="61" customFormat="false" ht="15" hidden="false" customHeight="true" outlineLevel="0" collapsed="false">
      <c r="B61" s="312"/>
      <c r="C61" s="64"/>
      <c r="D61" s="64"/>
      <c r="E61" s="313"/>
      <c r="F61" s="272"/>
      <c r="G61" s="307"/>
      <c r="M61" s="277"/>
      <c r="N61" s="277"/>
      <c r="O61" s="277"/>
    </row>
    <row r="62" customFormat="false" ht="15" hidden="false" customHeight="true" outlineLevel="0" collapsed="false">
      <c r="B62" s="312"/>
      <c r="C62" s="64"/>
      <c r="D62" s="64"/>
      <c r="E62" s="313"/>
      <c r="F62" s="272"/>
      <c r="G62" s="307"/>
      <c r="M62" s="277"/>
      <c r="N62" s="277"/>
      <c r="O62" s="277"/>
    </row>
    <row r="63" customFormat="false" ht="15" hidden="false" customHeight="true" outlineLevel="0" collapsed="false">
      <c r="B63" s="312"/>
      <c r="E63" s="302"/>
      <c r="F63" s="314"/>
      <c r="G63" s="303"/>
      <c r="M63" s="277"/>
      <c r="N63" s="277"/>
      <c r="O63" s="277"/>
    </row>
    <row r="64" customFormat="false" ht="15" hidden="false" customHeight="true" outlineLevel="0" collapsed="false">
      <c r="M64" s="303"/>
      <c r="N64" s="303"/>
      <c r="O64" s="303"/>
      <c r="P64" s="303"/>
    </row>
  </sheetData>
  <sheetProtection sheet="true" objects="true" scenarios="true"/>
  <mergeCells count="11">
    <mergeCell ref="C26:E26"/>
    <mergeCell ref="G26:I26"/>
    <mergeCell ref="B27:B28"/>
    <mergeCell ref="C27:C28"/>
    <mergeCell ref="D27:D28"/>
    <mergeCell ref="E27:E28"/>
    <mergeCell ref="G27:G28"/>
    <mergeCell ref="H27:H28"/>
    <mergeCell ref="I27:I28"/>
    <mergeCell ref="F59:F60"/>
    <mergeCell ref="F61:F62"/>
  </mergeCells>
  <dataValidations count="2">
    <dataValidation allowBlank="true" operator="equal" showDropDown="false" showErrorMessage="true" showInputMessage="false" sqref="F6" type="list">
      <formula1>"11%,13%,15%"</formula1>
      <formula2>0</formula2>
    </dataValidation>
    <dataValidation allowBlank="true" operator="equal" promptTitle="TASSO MAX 2,91" showDropDown="false" showErrorMessage="true" showInputMessage="false" sqref="F12" type="none">
      <formula1>0</formula1>
      <formula2>0</formula2>
    </dataValidation>
  </dataValidations>
  <printOptions headings="false" gridLines="false" gridLinesSet="true" horizontalCentered="false" verticalCentered="false"/>
  <pageMargins left="0.25" right="0.25" top="0.75" bottom="0.75" header="0.511805555555555" footer="0.511805555555555"/>
  <pageSetup paperSize="77" scale="57" firstPageNumber="0" fitToWidth="1" fitToHeight="1" pageOrder="overThenDown"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5.xml><?xml version="1.0" encoding="utf-8"?>
<worksheet xmlns="http://schemas.openxmlformats.org/spreadsheetml/2006/main" xmlns:r="http://schemas.openxmlformats.org/officeDocument/2006/relationships">
  <sheetPr filterMode="false">
    <pageSetUpPr fitToPage="false"/>
  </sheetPr>
  <dimension ref="A1:Q5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1" width="12.54"/>
    <col collapsed="false" customWidth="true" hidden="false" outlineLevel="0" max="2" min="2" style="1" width="20.64"/>
    <col collapsed="false" customWidth="true" hidden="false" outlineLevel="0" max="3" min="3" style="1" width="11.86"/>
    <col collapsed="false" customWidth="true" hidden="false" outlineLevel="0" max="4" min="4" style="1" width="12.42"/>
    <col collapsed="false" customWidth="true" hidden="false" outlineLevel="0" max="5" min="5" style="1" width="12.09"/>
    <col collapsed="false" customWidth="true" hidden="false" outlineLevel="0" max="6" min="6" style="1" width="9.76"/>
    <col collapsed="false" customWidth="true" hidden="false" outlineLevel="0" max="7" min="7" style="1" width="11.64"/>
    <col collapsed="false" customWidth="true" hidden="false" outlineLevel="0" max="8" min="8" style="1" width="8.76"/>
    <col collapsed="false" customWidth="true" hidden="false" outlineLevel="0" max="9" min="9" style="1" width="10.19"/>
    <col collapsed="false" customWidth="true" hidden="false" outlineLevel="0" max="11" min="10" style="1" width="11.64"/>
    <col collapsed="false" customWidth="true" hidden="false" outlineLevel="0" max="12" min="12" style="1" width="8.98"/>
    <col collapsed="false" customWidth="true" hidden="false" outlineLevel="0" max="13" min="13" style="1" width="12.64"/>
    <col collapsed="false" customWidth="true" hidden="false" outlineLevel="0" max="257" min="14" style="1" width="7.98"/>
    <col collapsed="false" customWidth="true" hidden="false" outlineLevel="0" max="1025" min="258" style="0" width="7.98"/>
  </cols>
  <sheetData>
    <row r="1" customFormat="false" ht="15" hidden="false" customHeight="true" outlineLevel="0" collapsed="false">
      <c r="C1" s="315"/>
    </row>
    <row r="3" customFormat="false" ht="15" hidden="false" customHeight="true" outlineLevel="0" collapsed="false">
      <c r="C3" s="316"/>
      <c r="D3" s="301"/>
    </row>
    <row r="5" customFormat="false" ht="15" hidden="false" customHeight="true" outlineLevel="0" collapsed="false">
      <c r="C5" s="317"/>
    </row>
    <row r="6" customFormat="false" ht="15" hidden="false" customHeight="true" outlineLevel="0" collapsed="false">
      <c r="C6" s="318"/>
    </row>
    <row r="7" customFormat="false" ht="15" hidden="false" customHeight="true" outlineLevel="0" collapsed="false">
      <c r="C7" s="319"/>
    </row>
    <row r="9" customFormat="false" ht="15" hidden="false" customHeight="true" outlineLevel="0" collapsed="false">
      <c r="D9" s="320" t="s">
        <v>105</v>
      </c>
      <c r="E9" s="320"/>
    </row>
    <row r="10" customFormat="false" ht="15" hidden="false" customHeight="true" outlineLevel="0" collapsed="false">
      <c r="B10" s="321" t="s">
        <v>106</v>
      </c>
      <c r="C10" s="322"/>
      <c r="E10" s="323" t="e">
        <f aca="false">NA()</f>
        <v>#N/A</v>
      </c>
    </row>
    <row r="11" customFormat="false" ht="15" hidden="false" customHeight="true" outlineLevel="0" collapsed="false">
      <c r="B11" s="324" t="s">
        <v>107</v>
      </c>
      <c r="D11" s="228" t="s">
        <v>56</v>
      </c>
      <c r="E11" s="324" t="n">
        <v>10</v>
      </c>
    </row>
    <row r="12" customFormat="false" ht="15" hidden="false" customHeight="true" outlineLevel="0" collapsed="false">
      <c r="B12" s="321" t="s">
        <v>108</v>
      </c>
      <c r="C12" s="322"/>
      <c r="E12" s="325" t="e">
        <f aca="false">+E10/E11</f>
        <v>#N/A</v>
      </c>
    </row>
    <row r="13" customFormat="false" ht="15" hidden="false" customHeight="true" outlineLevel="0" collapsed="false">
      <c r="B13" s="321" t="s">
        <v>109</v>
      </c>
      <c r="C13" s="322"/>
      <c r="E13" s="326" t="n">
        <v>0.035</v>
      </c>
      <c r="J13" s="301"/>
    </row>
    <row r="14" customFormat="false" ht="15" hidden="false" customHeight="true" outlineLevel="0" collapsed="false">
      <c r="B14" s="321" t="s">
        <v>110</v>
      </c>
      <c r="C14" s="322"/>
      <c r="E14" s="327" t="n">
        <f aca="false">+E13</f>
        <v>0.035</v>
      </c>
      <c r="H14" s="328"/>
      <c r="J14" s="301"/>
    </row>
    <row r="15" customFormat="false" ht="15" hidden="false" customHeight="true" outlineLevel="0" collapsed="false">
      <c r="B15" s="321"/>
      <c r="C15" s="322"/>
      <c r="E15" s="329" t="n">
        <f aca="false">+L22</f>
        <v>0.15</v>
      </c>
      <c r="F15" s="1" t="s">
        <v>111</v>
      </c>
      <c r="H15" s="328"/>
      <c r="J15" s="301"/>
    </row>
    <row r="16" customFormat="false" ht="15" hidden="false" customHeight="true" outlineLevel="0" collapsed="false">
      <c r="B16" s="321" t="s">
        <v>112</v>
      </c>
      <c r="C16" s="322"/>
      <c r="D16" s="228" t="s">
        <v>113</v>
      </c>
      <c r="E16" s="325" t="e">
        <f aca="false">+E15*E10</f>
        <v>#N/A</v>
      </c>
      <c r="J16" s="301"/>
    </row>
    <row r="17" customFormat="false" ht="15" hidden="false" customHeight="true" outlineLevel="0" collapsed="false">
      <c r="A17" s="330" t="s">
        <v>114</v>
      </c>
      <c r="B17" s="324"/>
      <c r="D17" s="331"/>
      <c r="H17" s="332"/>
      <c r="J17" s="301"/>
    </row>
    <row r="18" s="228" customFormat="true" ht="15" hidden="false" customHeight="true" outlineLevel="0" collapsed="false">
      <c r="A18" s="333" t="n">
        <v>42917</v>
      </c>
      <c r="B18" s="334" t="n">
        <v>42979</v>
      </c>
      <c r="C18" s="334" t="s">
        <v>115</v>
      </c>
      <c r="D18" s="334" t="n">
        <v>43070</v>
      </c>
      <c r="E18" s="335" t="n">
        <v>43191</v>
      </c>
      <c r="H18" s="332"/>
      <c r="J18" s="336"/>
    </row>
    <row r="19" customFormat="false" ht="22.5" hidden="false" customHeight="true" outlineLevel="0" collapsed="false">
      <c r="A19" s="337" t="s">
        <v>116</v>
      </c>
      <c r="B19" s="338" t="s">
        <v>117</v>
      </c>
      <c r="C19" s="338" t="s">
        <v>118</v>
      </c>
      <c r="D19" s="338" t="s">
        <v>119</v>
      </c>
      <c r="E19" s="339" t="s">
        <v>120</v>
      </c>
      <c r="F19" s="340"/>
      <c r="G19" s="341" t="s">
        <v>121</v>
      </c>
      <c r="H19" s="332"/>
      <c r="J19" s="336"/>
      <c r="M19" s="256"/>
      <c r="N19" s="256"/>
      <c r="O19" s="256"/>
      <c r="P19" s="256"/>
      <c r="Q19" s="256"/>
    </row>
    <row r="20" customFormat="false" ht="15" hidden="false" customHeight="true" outlineLevel="0" collapsed="false">
      <c r="A20" s="342"/>
      <c r="B20" s="343" t="s">
        <v>122</v>
      </c>
      <c r="C20" s="343"/>
      <c r="D20" s="344"/>
      <c r="E20" s="345"/>
      <c r="F20" s="340"/>
      <c r="G20" s="346" t="s">
        <v>123</v>
      </c>
      <c r="H20" s="340"/>
      <c r="J20" s="336"/>
      <c r="M20" s="256"/>
      <c r="N20" s="256"/>
      <c r="O20" s="256"/>
      <c r="P20" s="256"/>
      <c r="Q20" s="256"/>
    </row>
    <row r="21" customFormat="false" ht="15" hidden="false" customHeight="true" outlineLevel="0" collapsed="false">
      <c r="A21" s="347"/>
      <c r="B21" s="348"/>
      <c r="C21" s="348"/>
      <c r="D21" s="349"/>
      <c r="E21" s="350"/>
      <c r="F21" s="340"/>
      <c r="G21" s="351" t="s">
        <v>124</v>
      </c>
      <c r="H21" s="352"/>
      <c r="I21" s="352"/>
      <c r="J21" s="352"/>
      <c r="K21" s="352"/>
      <c r="L21" s="353"/>
      <c r="M21" s="256"/>
      <c r="N21" s="256"/>
      <c r="O21" s="256"/>
      <c r="P21" s="256"/>
      <c r="Q21" s="256"/>
    </row>
    <row r="22" s="247" customFormat="true" ht="17.25" hidden="false" customHeight="true" outlineLevel="0" collapsed="false">
      <c r="B22" s="354"/>
      <c r="C22" s="354"/>
      <c r="D22" s="354"/>
      <c r="G22" s="355" t="s">
        <v>125</v>
      </c>
      <c r="H22" s="356"/>
      <c r="I22" s="356"/>
      <c r="J22" s="357"/>
      <c r="K22" s="357"/>
      <c r="L22" s="358" t="n">
        <v>0.15</v>
      </c>
      <c r="M22" s="359"/>
      <c r="N22" s="256"/>
      <c r="O22" s="256"/>
      <c r="P22" s="256"/>
      <c r="Q22" s="256"/>
    </row>
    <row r="23" customFormat="false" ht="15" hidden="false" customHeight="true" outlineLevel="0" collapsed="false">
      <c r="A23" s="360"/>
      <c r="B23" s="324"/>
      <c r="C23" s="271"/>
      <c r="D23" s="361"/>
      <c r="E23" s="328"/>
      <c r="G23" s="355" t="s">
        <v>126</v>
      </c>
      <c r="H23" s="356"/>
      <c r="I23" s="356"/>
      <c r="J23" s="356"/>
      <c r="K23" s="356"/>
      <c r="L23" s="358" t="n">
        <v>0.1</v>
      </c>
      <c r="M23" s="359"/>
      <c r="N23" s="256"/>
      <c r="O23" s="256"/>
      <c r="P23" s="256"/>
      <c r="Q23" s="256"/>
    </row>
    <row r="24" customFormat="false" ht="15" hidden="false" customHeight="true" outlineLevel="0" collapsed="false">
      <c r="C24" s="362"/>
      <c r="D24" s="363"/>
      <c r="E24" s="364"/>
      <c r="F24" s="365"/>
      <c r="G24" s="355"/>
      <c r="H24" s="356"/>
      <c r="I24" s="356"/>
      <c r="J24" s="356"/>
      <c r="K24" s="356"/>
      <c r="L24" s="358"/>
      <c r="M24" s="359"/>
      <c r="N24" s="256"/>
      <c r="O24" s="256"/>
      <c r="P24" s="256"/>
      <c r="Q24" s="256"/>
    </row>
    <row r="25" customFormat="false" ht="15" hidden="false" customHeight="true" outlineLevel="0" collapsed="false">
      <c r="C25" s="366" t="s">
        <v>127</v>
      </c>
      <c r="D25" s="228" t="s">
        <v>128</v>
      </c>
      <c r="E25" s="367" t="s">
        <v>129</v>
      </c>
      <c r="F25" s="368"/>
      <c r="G25" s="369" t="s">
        <v>130</v>
      </c>
      <c r="H25" s="356"/>
      <c r="I25" s="356"/>
      <c r="J25" s="356"/>
      <c r="K25" s="356"/>
      <c r="L25" s="358" t="n">
        <v>0.05</v>
      </c>
    </row>
    <row r="26" customFormat="false" ht="15" hidden="false" customHeight="true" outlineLevel="0" collapsed="false">
      <c r="A26" s="370"/>
      <c r="C26" s="366"/>
      <c r="D26" s="371" t="n">
        <f aca="false">+E13</f>
        <v>0.035</v>
      </c>
      <c r="E26" s="372" t="n">
        <f aca="false">+D26</f>
        <v>0.035</v>
      </c>
      <c r="G26" s="373" t="s">
        <v>131</v>
      </c>
      <c r="H26" s="374"/>
      <c r="I26" s="374"/>
      <c r="J26" s="374"/>
      <c r="K26" s="374"/>
      <c r="L26" s="375"/>
    </row>
    <row r="27" customFormat="false" ht="15" hidden="false" customHeight="true" outlineLevel="0" collapsed="false">
      <c r="B27" s="1" t="n">
        <v>1</v>
      </c>
      <c r="C27" s="376" t="e">
        <f aca="false">+E10</f>
        <v>#N/A</v>
      </c>
      <c r="D27" s="299" t="e">
        <f aca="false">+$D$26*C27</f>
        <v>#N/A</v>
      </c>
      <c r="E27" s="377" t="e">
        <f aca="false">+D27/(1+$E$26)^B27</f>
        <v>#N/A</v>
      </c>
      <c r="F27" s="302"/>
      <c r="H27" s="378"/>
      <c r="L27" s="301"/>
    </row>
    <row r="28" customFormat="false" ht="15" hidden="false" customHeight="true" outlineLevel="0" collapsed="false">
      <c r="A28" s="360"/>
      <c r="B28" s="1" t="n">
        <f aca="false">+B27+1</f>
        <v>2</v>
      </c>
      <c r="C28" s="379" t="e">
        <f aca="false">+C27-$E$12</f>
        <v>#N/A</v>
      </c>
      <c r="D28" s="299" t="e">
        <f aca="false">+$D$26*C28</f>
        <v>#N/A</v>
      </c>
      <c r="E28" s="377" t="e">
        <f aca="false">+D28/(1+$E$26)^B28</f>
        <v>#N/A</v>
      </c>
      <c r="F28" s="302"/>
      <c r="H28" s="317"/>
      <c r="L28" s="301"/>
    </row>
    <row r="29" customFormat="false" ht="15" hidden="false" customHeight="true" outlineLevel="0" collapsed="false">
      <c r="A29" s="360"/>
      <c r="B29" s="1" t="n">
        <f aca="false">+B28+1</f>
        <v>3</v>
      </c>
      <c r="C29" s="379" t="e">
        <f aca="false">+C28-$E$12</f>
        <v>#N/A</v>
      </c>
      <c r="D29" s="299" t="e">
        <f aca="false">+$D$26*C29</f>
        <v>#N/A</v>
      </c>
      <c r="E29" s="377" t="e">
        <f aca="false">+D29/(1+$E$26)^B29</f>
        <v>#N/A</v>
      </c>
      <c r="F29" s="302"/>
      <c r="G29" s="380"/>
      <c r="H29" s="381" t="s">
        <v>132</v>
      </c>
      <c r="I29" s="381"/>
      <c r="J29" s="381"/>
      <c r="K29" s="303"/>
      <c r="L29" s="303"/>
      <c r="M29" s="382" t="s">
        <v>133</v>
      </c>
      <c r="N29" s="382"/>
      <c r="O29" s="382"/>
      <c r="P29" s="382"/>
      <c r="Q29" s="303"/>
    </row>
    <row r="30" customFormat="false" ht="15" hidden="false" customHeight="true" outlineLevel="0" collapsed="false">
      <c r="A30" s="360"/>
      <c r="B30" s="1" t="n">
        <f aca="false">+B29+1</f>
        <v>4</v>
      </c>
      <c r="C30" s="379" t="e">
        <f aca="false">+C29-$E$12</f>
        <v>#N/A</v>
      </c>
      <c r="D30" s="299" t="e">
        <f aca="false">+$D$26*C30</f>
        <v>#N/A</v>
      </c>
      <c r="E30" s="377" t="e">
        <f aca="false">+D30/(1+$E$26)^B30</f>
        <v>#N/A</v>
      </c>
      <c r="F30" s="302"/>
      <c r="G30" s="303"/>
      <c r="H30" s="383" t="s">
        <v>134</v>
      </c>
      <c r="I30" s="384" t="s">
        <v>135</v>
      </c>
      <c r="J30" s="303"/>
      <c r="K30" s="303"/>
      <c r="L30" s="303"/>
      <c r="M30" s="385" t="s">
        <v>135</v>
      </c>
      <c r="N30" s="303"/>
      <c r="O30" s="303"/>
      <c r="P30" s="303"/>
      <c r="Q30" s="303"/>
    </row>
    <row r="31" customFormat="false" ht="15" hidden="false" customHeight="true" outlineLevel="0" collapsed="false">
      <c r="A31" s="360"/>
      <c r="B31" s="1" t="n">
        <f aca="false">+B30+1</f>
        <v>5</v>
      </c>
      <c r="C31" s="379" t="e">
        <f aca="false">+C30-$E$12</f>
        <v>#N/A</v>
      </c>
      <c r="D31" s="299" t="e">
        <f aca="false">+$D$26*C31</f>
        <v>#N/A</v>
      </c>
      <c r="E31" s="377" t="e">
        <f aca="false">+D31/(1+$E$26)^B31</f>
        <v>#N/A</v>
      </c>
      <c r="F31" s="302"/>
      <c r="G31" s="303"/>
      <c r="H31" s="264" t="n">
        <v>0.035</v>
      </c>
      <c r="I31" s="386" t="e">
        <f aca="false">+E43</f>
        <v>#N/A</v>
      </c>
      <c r="J31" s="303"/>
      <c r="K31" s="303"/>
      <c r="L31" s="303"/>
      <c r="M31" s="387" t="e">
        <f aca="false">+E43</f>
        <v>#N/A</v>
      </c>
      <c r="N31" s="388" t="n">
        <v>0.1</v>
      </c>
      <c r="O31" s="388" t="n">
        <v>0.15</v>
      </c>
      <c r="P31" s="388" t="n">
        <v>0.2</v>
      </c>
      <c r="Q31" s="303"/>
    </row>
    <row r="32" customFormat="false" ht="15" hidden="false" customHeight="true" outlineLevel="0" collapsed="false">
      <c r="A32" s="360"/>
      <c r="B32" s="1" t="n">
        <f aca="false">+B31+1</f>
        <v>6</v>
      </c>
      <c r="C32" s="379" t="e">
        <f aca="false">+C31-$E$12</f>
        <v>#N/A</v>
      </c>
      <c r="D32" s="299" t="e">
        <f aca="false">+$D$26*C32</f>
        <v>#N/A</v>
      </c>
      <c r="E32" s="377" t="e">
        <f aca="false">+D32/(1+$E$26)^B32</f>
        <v>#N/A</v>
      </c>
      <c r="F32" s="302"/>
      <c r="G32" s="303"/>
      <c r="H32" s="298" t="n">
        <v>0.01</v>
      </c>
      <c r="I32" s="264" t="e">
        <f aca="true">TABLE(I$31,$A$13,$H32)</f>
        <v>#N/A</v>
      </c>
      <c r="J32" s="389"/>
      <c r="K32" s="303"/>
      <c r="L32" s="303"/>
      <c r="M32" s="298" t="n">
        <v>0.01</v>
      </c>
      <c r="N32" s="264" t="e">
        <f aca="true">TABLE($M$31,$E$1,$M32,$A$15,N$31)</f>
        <v>#N/A</v>
      </c>
      <c r="O32" s="264" t="e">
        <f aca="false">NA()</f>
        <v>#N/A</v>
      </c>
      <c r="P32" s="264" t="e">
        <f aca="false">NA()</f>
        <v>#N/A</v>
      </c>
      <c r="Q32" s="303"/>
    </row>
    <row r="33" customFormat="false" ht="15" hidden="false" customHeight="true" outlineLevel="0" collapsed="false">
      <c r="A33" s="360"/>
      <c r="B33" s="1" t="n">
        <f aca="false">+B32+1</f>
        <v>7</v>
      </c>
      <c r="C33" s="379" t="e">
        <f aca="false">+C32-$E$12</f>
        <v>#N/A</v>
      </c>
      <c r="D33" s="299" t="e">
        <f aca="false">+$D$26*C33</f>
        <v>#N/A</v>
      </c>
      <c r="E33" s="377" t="e">
        <f aca="false">+D33/(1+$E$26)^B33</f>
        <v>#N/A</v>
      </c>
      <c r="F33" s="302"/>
      <c r="G33" s="303"/>
      <c r="H33" s="298" t="n">
        <v>0.019</v>
      </c>
      <c r="I33" s="264" t="e">
        <f aca="false">NA()</f>
        <v>#N/A</v>
      </c>
      <c r="J33" s="389"/>
      <c r="K33" s="303"/>
      <c r="L33" s="303"/>
      <c r="M33" s="298" t="n">
        <v>0.019</v>
      </c>
      <c r="N33" s="264" t="e">
        <f aca="false">NA()</f>
        <v>#N/A</v>
      </c>
      <c r="O33" s="264" t="e">
        <f aca="false">NA()</f>
        <v>#N/A</v>
      </c>
      <c r="P33" s="264" t="e">
        <f aca="false">NA()</f>
        <v>#N/A</v>
      </c>
      <c r="Q33" s="303"/>
    </row>
    <row r="34" customFormat="false" ht="15" hidden="false" customHeight="true" outlineLevel="0" collapsed="false">
      <c r="A34" s="360"/>
      <c r="B34" s="1" t="n">
        <f aca="false">+B33+1</f>
        <v>8</v>
      </c>
      <c r="C34" s="379" t="e">
        <f aca="false">+C33-$E$12</f>
        <v>#N/A</v>
      </c>
      <c r="D34" s="299" t="e">
        <f aca="false">+$D$26*C34</f>
        <v>#N/A</v>
      </c>
      <c r="E34" s="377" t="e">
        <f aca="false">+D34/(1+$E$26)^B34</f>
        <v>#N/A</v>
      </c>
      <c r="F34" s="302"/>
      <c r="G34" s="303"/>
      <c r="H34" s="298" t="n">
        <v>0.02</v>
      </c>
      <c r="I34" s="264" t="e">
        <f aca="false">NA()</f>
        <v>#N/A</v>
      </c>
      <c r="J34" s="389"/>
      <c r="K34" s="303"/>
      <c r="L34" s="303"/>
      <c r="M34" s="298" t="n">
        <v>0.02</v>
      </c>
      <c r="N34" s="264" t="e">
        <f aca="false">NA()</f>
        <v>#N/A</v>
      </c>
      <c r="O34" s="264" t="e">
        <f aca="false">NA()</f>
        <v>#N/A</v>
      </c>
      <c r="P34" s="264" t="e">
        <f aca="false">NA()</f>
        <v>#N/A</v>
      </c>
      <c r="Q34" s="303"/>
    </row>
    <row r="35" customFormat="false" ht="15" hidden="false" customHeight="true" outlineLevel="0" collapsed="false">
      <c r="A35" s="360"/>
      <c r="B35" s="1" t="n">
        <f aca="false">+B34+1</f>
        <v>9</v>
      </c>
      <c r="C35" s="379" t="e">
        <f aca="false">+C34-$E$12</f>
        <v>#N/A</v>
      </c>
      <c r="D35" s="299" t="e">
        <f aca="false">+$D$26*C35</f>
        <v>#N/A</v>
      </c>
      <c r="E35" s="377" t="e">
        <f aca="false">+D35/(1+$E$26)^B35</f>
        <v>#N/A</v>
      </c>
      <c r="F35" s="302"/>
      <c r="G35" s="303"/>
      <c r="H35" s="298" t="n">
        <v>0.021</v>
      </c>
      <c r="I35" s="264" t="e">
        <f aca="false">NA()</f>
        <v>#N/A</v>
      </c>
      <c r="J35" s="389"/>
      <c r="K35" s="303"/>
      <c r="L35" s="303"/>
      <c r="M35" s="298" t="n">
        <v>0.021</v>
      </c>
      <c r="N35" s="264" t="e">
        <f aca="false">NA()</f>
        <v>#N/A</v>
      </c>
      <c r="O35" s="264" t="e">
        <f aca="false">NA()</f>
        <v>#N/A</v>
      </c>
      <c r="P35" s="264" t="e">
        <f aca="false">NA()</f>
        <v>#N/A</v>
      </c>
      <c r="Q35" s="303"/>
    </row>
    <row r="36" customFormat="false" ht="15" hidden="false" customHeight="true" outlineLevel="0" collapsed="false">
      <c r="A36" s="360"/>
      <c r="B36" s="1" t="n">
        <f aca="false">+B35+1</f>
        <v>10</v>
      </c>
      <c r="C36" s="390" t="e">
        <f aca="false">+C35-$E$12</f>
        <v>#N/A</v>
      </c>
      <c r="D36" s="391" t="e">
        <f aca="false">+$D$26*C36</f>
        <v>#N/A</v>
      </c>
      <c r="E36" s="392" t="e">
        <f aca="false">+D36/(1+$E$26)^B36</f>
        <v>#N/A</v>
      </c>
      <c r="F36" s="302"/>
      <c r="G36" s="303"/>
      <c r="H36" s="298" t="n">
        <v>0.022</v>
      </c>
      <c r="I36" s="264" t="e">
        <f aca="false">NA()</f>
        <v>#N/A</v>
      </c>
      <c r="J36" s="389"/>
      <c r="K36" s="303"/>
      <c r="L36" s="303"/>
      <c r="M36" s="298" t="n">
        <v>0.022</v>
      </c>
      <c r="N36" s="264" t="e">
        <f aca="false">NA()</f>
        <v>#N/A</v>
      </c>
      <c r="O36" s="264" t="e">
        <f aca="false">NA()</f>
        <v>#N/A</v>
      </c>
      <c r="P36" s="264" t="e">
        <f aca="false">NA()</f>
        <v>#N/A</v>
      </c>
      <c r="Q36" s="303"/>
    </row>
    <row r="37" customFormat="false" ht="15" hidden="false" customHeight="true" outlineLevel="0" collapsed="false">
      <c r="B37" s="393" t="s">
        <v>136</v>
      </c>
      <c r="C37" s="299"/>
      <c r="D37" s="394" t="e">
        <f aca="false">SUM(D27:D36)</f>
        <v>#N/A</v>
      </c>
      <c r="E37" s="394" t="e">
        <f aca="false">SUM(E27:E36)</f>
        <v>#N/A</v>
      </c>
      <c r="G37" s="303"/>
      <c r="H37" s="298" t="n">
        <v>0.03</v>
      </c>
      <c r="I37" s="264" t="e">
        <f aca="false">NA()</f>
        <v>#N/A</v>
      </c>
      <c r="J37" s="389"/>
      <c r="K37" s="303"/>
      <c r="L37" s="303"/>
      <c r="M37" s="298" t="n">
        <v>0.03</v>
      </c>
      <c r="N37" s="264" t="e">
        <f aca="false">NA()</f>
        <v>#N/A</v>
      </c>
      <c r="O37" s="264" t="e">
        <f aca="false">NA()</f>
        <v>#N/A</v>
      </c>
      <c r="P37" s="264" t="e">
        <f aca="false">NA()</f>
        <v>#N/A</v>
      </c>
      <c r="Q37" s="303"/>
    </row>
    <row r="38" customFormat="false" ht="15" hidden="false" customHeight="true" outlineLevel="0" collapsed="false">
      <c r="B38" s="395" t="s">
        <v>137</v>
      </c>
      <c r="C38" s="299"/>
      <c r="D38" s="396" t="s">
        <v>138</v>
      </c>
      <c r="E38" s="394" t="n">
        <v>0</v>
      </c>
      <c r="F38" s="1" t="s">
        <v>139</v>
      </c>
      <c r="G38" s="303"/>
      <c r="H38" s="298" t="n">
        <v>0.031</v>
      </c>
      <c r="I38" s="264" t="e">
        <f aca="false">NA()</f>
        <v>#N/A</v>
      </c>
      <c r="J38" s="389"/>
      <c r="K38" s="303"/>
      <c r="L38" s="303"/>
      <c r="M38" s="298" t="n">
        <v>0.031</v>
      </c>
      <c r="N38" s="264" t="e">
        <f aca="false">NA()</f>
        <v>#N/A</v>
      </c>
      <c r="O38" s="264" t="e">
        <f aca="false">NA()</f>
        <v>#N/A</v>
      </c>
      <c r="P38" s="264" t="e">
        <f aca="false">NA()</f>
        <v>#N/A</v>
      </c>
      <c r="Q38" s="303"/>
    </row>
    <row r="39" customFormat="false" ht="15" hidden="false" customHeight="true" outlineLevel="0" collapsed="false">
      <c r="B39" s="302"/>
      <c r="C39" s="299"/>
      <c r="D39" s="397"/>
      <c r="E39" s="398" t="e">
        <f aca="false">+E38+E37</f>
        <v>#N/A</v>
      </c>
      <c r="G39" s="303"/>
      <c r="H39" s="298" t="n">
        <v>0.032</v>
      </c>
      <c r="I39" s="264" t="e">
        <f aca="false">NA()</f>
        <v>#N/A</v>
      </c>
      <c r="J39" s="389"/>
      <c r="K39" s="303"/>
      <c r="L39" s="303"/>
      <c r="M39" s="298" t="n">
        <v>0.032</v>
      </c>
      <c r="N39" s="264" t="e">
        <f aca="false">NA()</f>
        <v>#N/A</v>
      </c>
      <c r="O39" s="264" t="e">
        <f aca="false">NA()</f>
        <v>#N/A</v>
      </c>
      <c r="P39" s="264" t="e">
        <f aca="false">NA()</f>
        <v>#N/A</v>
      </c>
      <c r="Q39" s="303"/>
    </row>
    <row r="40" customFormat="false" ht="15" hidden="false" customHeight="true" outlineLevel="0" collapsed="false">
      <c r="C40" s="299"/>
      <c r="D40" s="235"/>
      <c r="E40" s="235"/>
      <c r="G40" s="303"/>
      <c r="H40" s="298" t="n">
        <v>0.033</v>
      </c>
      <c r="I40" s="264" t="e">
        <f aca="false">NA()</f>
        <v>#N/A</v>
      </c>
      <c r="J40" s="389"/>
      <c r="K40" s="303"/>
      <c r="L40" s="303"/>
      <c r="M40" s="298" t="n">
        <v>0.033</v>
      </c>
      <c r="N40" s="264" t="e">
        <f aca="false">NA()</f>
        <v>#N/A</v>
      </c>
      <c r="O40" s="264" t="e">
        <f aca="false">NA()</f>
        <v>#N/A</v>
      </c>
      <c r="P40" s="264" t="e">
        <f aca="false">NA()</f>
        <v>#N/A</v>
      </c>
      <c r="Q40" s="303"/>
    </row>
    <row r="41" customFormat="false" ht="15" hidden="false" customHeight="true" outlineLevel="0" collapsed="false">
      <c r="B41" s="399" t="s">
        <v>140</v>
      </c>
      <c r="C41" s="400"/>
      <c r="D41" s="399"/>
      <c r="E41" s="400" t="e">
        <f aca="false">+E16</f>
        <v>#N/A</v>
      </c>
      <c r="G41" s="303"/>
      <c r="H41" s="298" t="n">
        <v>0.035</v>
      </c>
      <c r="I41" s="264" t="e">
        <f aca="false">NA()</f>
        <v>#N/A</v>
      </c>
      <c r="J41" s="389"/>
      <c r="K41" s="303"/>
      <c r="L41" s="303"/>
      <c r="M41" s="298" t="n">
        <v>0.034</v>
      </c>
      <c r="N41" s="264" t="e">
        <f aca="false">NA()</f>
        <v>#N/A</v>
      </c>
      <c r="O41" s="264" t="e">
        <f aca="false">NA()</f>
        <v>#N/A</v>
      </c>
      <c r="P41" s="264" t="e">
        <f aca="false">NA()</f>
        <v>#N/A</v>
      </c>
      <c r="Q41" s="303"/>
    </row>
    <row r="42" customFormat="false" ht="15" hidden="false" customHeight="true" outlineLevel="0" collapsed="false">
      <c r="B42" s="395" t="s">
        <v>141</v>
      </c>
      <c r="C42" s="401"/>
      <c r="D42" s="402" t="n">
        <v>0.9</v>
      </c>
      <c r="E42" s="403" t="e">
        <f aca="false">IF(+D42*E39&lt;=E41,D42*E39,E41)</f>
        <v>#N/A</v>
      </c>
      <c r="G42" s="303"/>
      <c r="H42" s="306" t="n">
        <v>0.04</v>
      </c>
      <c r="I42" s="264" t="e">
        <f aca="false">NA()</f>
        <v>#N/A</v>
      </c>
      <c r="J42" s="389"/>
      <c r="K42" s="303"/>
      <c r="L42" s="303"/>
      <c r="M42" s="306" t="n">
        <v>0.04</v>
      </c>
      <c r="N42" s="264" t="e">
        <f aca="false">NA()</f>
        <v>#N/A</v>
      </c>
      <c r="O42" s="264" t="e">
        <f aca="false">NA()</f>
        <v>#N/A</v>
      </c>
      <c r="P42" s="264" t="e">
        <f aca="false">NA()</f>
        <v>#N/A</v>
      </c>
      <c r="Q42" s="303"/>
    </row>
    <row r="43" customFormat="false" ht="15" hidden="false" customHeight="true" outlineLevel="0" collapsed="false">
      <c r="A43" s="346"/>
      <c r="E43" s="404" t="e">
        <f aca="false">+E42/E10</f>
        <v>#N/A</v>
      </c>
      <c r="F43" s="324" t="s">
        <v>135</v>
      </c>
      <c r="G43" s="303"/>
      <c r="H43" s="306" t="n">
        <v>0.045</v>
      </c>
      <c r="I43" s="264" t="e">
        <f aca="false">NA()</f>
        <v>#N/A</v>
      </c>
      <c r="J43" s="389"/>
      <c r="K43" s="303"/>
      <c r="L43" s="303"/>
      <c r="M43" s="306" t="n">
        <v>0.045</v>
      </c>
      <c r="N43" s="264" t="e">
        <f aca="false">NA()</f>
        <v>#N/A</v>
      </c>
      <c r="O43" s="264" t="e">
        <f aca="false">NA()</f>
        <v>#N/A</v>
      </c>
      <c r="P43" s="264" t="e">
        <f aca="false">NA()</f>
        <v>#N/A</v>
      </c>
      <c r="Q43" s="303"/>
    </row>
    <row r="44" customFormat="false" ht="15" hidden="false" customHeight="true" outlineLevel="0" collapsed="false">
      <c r="B44" s="405" t="s">
        <v>142</v>
      </c>
      <c r="C44" s="405"/>
      <c r="D44" s="405"/>
      <c r="E44" s="405" t="e">
        <f aca="false">+E42</f>
        <v>#N/A</v>
      </c>
      <c r="F44" s="406" t="e">
        <f aca="false">+E45+E44</f>
        <v>#N/A</v>
      </c>
      <c r="G44" s="303"/>
      <c r="H44" s="306" t="n">
        <v>0.046</v>
      </c>
      <c r="I44" s="264" t="e">
        <f aca="false">NA()</f>
        <v>#N/A</v>
      </c>
      <c r="J44" s="389"/>
      <c r="K44" s="303"/>
      <c r="L44" s="303"/>
      <c r="M44" s="306" t="n">
        <v>0.046</v>
      </c>
      <c r="N44" s="264" t="e">
        <f aca="false">NA()</f>
        <v>#N/A</v>
      </c>
      <c r="O44" s="264" t="e">
        <f aca="false">NA()</f>
        <v>#N/A</v>
      </c>
      <c r="P44" s="264" t="e">
        <f aca="false">NA()</f>
        <v>#N/A</v>
      </c>
      <c r="Q44" s="303"/>
    </row>
    <row r="45" customFormat="false" ht="15" hidden="false" customHeight="true" outlineLevel="0" collapsed="false">
      <c r="B45" s="407" t="s">
        <v>143</v>
      </c>
      <c r="C45" s="407"/>
      <c r="D45" s="407"/>
      <c r="E45" s="407" t="e">
        <f aca="false">+E39-E44</f>
        <v>#N/A</v>
      </c>
      <c r="F45" s="406"/>
      <c r="G45" s="303"/>
      <c r="H45" s="306" t="n">
        <v>0.047</v>
      </c>
      <c r="I45" s="264" t="e">
        <f aca="false">NA()</f>
        <v>#N/A</v>
      </c>
      <c r="J45" s="389"/>
      <c r="K45" s="303"/>
      <c r="L45" s="303"/>
      <c r="M45" s="306" t="n">
        <v>0.047</v>
      </c>
      <c r="N45" s="264" t="e">
        <f aca="false">NA()</f>
        <v>#N/A</v>
      </c>
      <c r="O45" s="264" t="e">
        <f aca="false">NA()</f>
        <v>#N/A</v>
      </c>
      <c r="P45" s="264" t="e">
        <f aca="false">NA()</f>
        <v>#N/A</v>
      </c>
      <c r="Q45" s="303"/>
    </row>
    <row r="46" customFormat="false" ht="15" hidden="false" customHeight="true" outlineLevel="0" collapsed="false">
      <c r="B46" s="312" t="s">
        <v>144</v>
      </c>
      <c r="E46" s="302" t="e">
        <f aca="false">IF(+E16-E44&gt;0,E16-E44,0)</f>
        <v>#N/A</v>
      </c>
      <c r="F46" s="406" t="e">
        <f aca="false">+E46+E44</f>
        <v>#N/A</v>
      </c>
      <c r="G46" s="303"/>
      <c r="H46" s="306" t="n">
        <v>0.048</v>
      </c>
      <c r="I46" s="264" t="e">
        <f aca="false">NA()</f>
        <v>#N/A</v>
      </c>
      <c r="J46" s="389"/>
      <c r="K46" s="303"/>
      <c r="L46" s="303"/>
      <c r="M46" s="306" t="n">
        <v>0.048</v>
      </c>
      <c r="N46" s="264" t="e">
        <f aca="false">NA()</f>
        <v>#N/A</v>
      </c>
      <c r="O46" s="264" t="e">
        <f aca="false">NA()</f>
        <v>#N/A</v>
      </c>
      <c r="P46" s="264" t="e">
        <f aca="false">NA()</f>
        <v>#N/A</v>
      </c>
      <c r="Q46" s="303"/>
    </row>
    <row r="47" customFormat="false" ht="15" hidden="false" customHeight="true" outlineLevel="0" collapsed="false">
      <c r="B47" s="312" t="s">
        <v>145</v>
      </c>
      <c r="C47" s="408"/>
      <c r="D47" s="408"/>
      <c r="E47" s="409" t="e">
        <f aca="false">+E44</f>
        <v>#N/A</v>
      </c>
      <c r="F47" s="406"/>
      <c r="G47" s="303"/>
      <c r="H47" s="306" t="n">
        <v>0.049</v>
      </c>
      <c r="I47" s="264" t="e">
        <f aca="false">NA()</f>
        <v>#N/A</v>
      </c>
      <c r="J47" s="389"/>
      <c r="K47" s="303"/>
      <c r="L47" s="303"/>
      <c r="M47" s="306" t="n">
        <v>0.049</v>
      </c>
      <c r="N47" s="264" t="e">
        <f aca="false">NA()</f>
        <v>#N/A</v>
      </c>
      <c r="O47" s="264" t="e">
        <f aca="false">NA()</f>
        <v>#N/A</v>
      </c>
      <c r="P47" s="264" t="e">
        <f aca="false">NA()</f>
        <v>#N/A</v>
      </c>
      <c r="Q47" s="303"/>
    </row>
    <row r="48" customFormat="false" ht="15" hidden="false" customHeight="true" outlineLevel="0" collapsed="false">
      <c r="B48" s="312"/>
      <c r="E48" s="302"/>
      <c r="F48" s="314"/>
      <c r="G48" s="303"/>
      <c r="H48" s="306"/>
      <c r="I48" s="264"/>
      <c r="J48" s="389"/>
      <c r="K48" s="303"/>
      <c r="L48" s="303"/>
      <c r="M48" s="306"/>
      <c r="N48" s="264"/>
      <c r="O48" s="264"/>
      <c r="P48" s="264"/>
      <c r="Q48" s="303"/>
    </row>
    <row r="49" customFormat="false" ht="15" hidden="false" customHeight="true" outlineLevel="0" collapsed="false">
      <c r="C49" s="410" t="n">
        <v>1</v>
      </c>
      <c r="D49" s="410" t="n">
        <f aca="false">+C49+1</f>
        <v>2</v>
      </c>
      <c r="E49" s="410" t="n">
        <f aca="false">+D49+1</f>
        <v>3</v>
      </c>
      <c r="F49" s="410" t="n">
        <f aca="false">+E49+1</f>
        <v>4</v>
      </c>
      <c r="G49" s="410" t="n">
        <f aca="false">+F49+1</f>
        <v>5</v>
      </c>
      <c r="H49" s="410" t="n">
        <f aca="false">+G49+1</f>
        <v>6</v>
      </c>
      <c r="I49" s="410" t="n">
        <f aca="false">+H49+1</f>
        <v>7</v>
      </c>
      <c r="J49" s="410" t="n">
        <f aca="false">+I49+1</f>
        <v>8</v>
      </c>
      <c r="K49" s="410" t="n">
        <f aca="false">+J49+1</f>
        <v>9</v>
      </c>
      <c r="L49" s="410" t="n">
        <f aca="false">+K49+1</f>
        <v>10</v>
      </c>
      <c r="M49" s="303"/>
      <c r="N49" s="303"/>
      <c r="O49" s="303"/>
      <c r="P49" s="303"/>
      <c r="Q49" s="303"/>
    </row>
    <row r="50" customFormat="false" ht="15" hidden="false" customHeight="true" outlineLevel="0" collapsed="false">
      <c r="B50" s="1" t="s">
        <v>146</v>
      </c>
      <c r="C50" s="302" t="e">
        <f aca="false">+E12+E45</f>
        <v>#N/A</v>
      </c>
      <c r="D50" s="299" t="e">
        <f aca="false">+E12</f>
        <v>#N/A</v>
      </c>
      <c r="E50" s="299" t="e">
        <f aca="false">+D50</f>
        <v>#N/A</v>
      </c>
      <c r="F50" s="299" t="e">
        <f aca="false">+E50</f>
        <v>#N/A</v>
      </c>
      <c r="G50" s="299" t="e">
        <f aca="false">+F50</f>
        <v>#N/A</v>
      </c>
      <c r="H50" s="299" t="e">
        <f aca="false">+G50</f>
        <v>#N/A</v>
      </c>
      <c r="I50" s="299" t="e">
        <f aca="false">+H50</f>
        <v>#N/A</v>
      </c>
      <c r="J50" s="299" t="e">
        <f aca="false">+I50</f>
        <v>#N/A</v>
      </c>
      <c r="K50" s="299" t="e">
        <f aca="false">+J50</f>
        <v>#N/A</v>
      </c>
      <c r="L50" s="299" t="e">
        <f aca="false">+K50</f>
        <v>#N/A</v>
      </c>
    </row>
    <row r="52" customFormat="false" ht="15" hidden="false" customHeight="true" outlineLevel="0" collapsed="false">
      <c r="C52" s="370" t="s">
        <v>147</v>
      </c>
    </row>
  </sheetData>
  <mergeCells count="4">
    <mergeCell ref="D9:E9"/>
    <mergeCell ref="M29:P29"/>
    <mergeCell ref="F44:F45"/>
    <mergeCell ref="F46:F47"/>
  </mergeCells>
  <printOptions headings="false" gridLines="false" gridLinesSet="true" horizontalCentered="false" verticalCentered="false"/>
  <pageMargins left="0.25" right="0.25" top="0.75" bottom="0.75" header="0.511805555555555" footer="0.511805555555555"/>
  <pageSetup paperSize="77" scale="100" firstPageNumber="0" fitToWidth="1" fitToHeight="1" pageOrder="overThenDown"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2:K3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1" outlineLevelCol="0"/>
  <cols>
    <col collapsed="false" customWidth="true" hidden="false" outlineLevel="0" max="1" min="1" style="1" width="9.98"/>
    <col collapsed="false" customWidth="true" hidden="false" outlineLevel="0" max="2" min="2" style="1" width="23.53"/>
    <col collapsed="false" customWidth="true" hidden="false" outlineLevel="0" max="3" min="3" style="1" width="12.98"/>
    <col collapsed="false" customWidth="true" hidden="false" outlineLevel="0" max="4" min="4" style="1" width="11.86"/>
    <col collapsed="false" customWidth="true" hidden="false" outlineLevel="0" max="5" min="5" style="1" width="12.09"/>
    <col collapsed="false" customWidth="true" hidden="false" outlineLevel="0" max="6" min="6" style="1" width="9.54"/>
    <col collapsed="false" customWidth="true" hidden="false" outlineLevel="0" max="7" min="7" style="1" width="8.32"/>
    <col collapsed="false" customWidth="true" hidden="false" outlineLevel="0" max="8" min="8" style="1" width="8.98"/>
    <col collapsed="false" customWidth="true" hidden="false" outlineLevel="0" max="9" min="9" style="1" width="15.08"/>
    <col collapsed="false" customWidth="true" hidden="false" outlineLevel="0" max="10" min="10" style="1" width="6.09"/>
    <col collapsed="false" customWidth="true" hidden="false" outlineLevel="0" max="257" min="11" style="1" width="8.32"/>
    <col collapsed="false" customWidth="true" hidden="false" outlineLevel="0" max="1025" min="258" style="0" width="8.32"/>
  </cols>
  <sheetData>
    <row r="2" customFormat="false" ht="15" hidden="false" customHeight="true" outlineLevel="0" collapsed="false">
      <c r="B2" s="1" t="s">
        <v>148</v>
      </c>
    </row>
    <row r="4" customFormat="false" ht="21.9" hidden="false" customHeight="true" outlineLevel="0" collapsed="false">
      <c r="B4" s="411" t="s">
        <v>149</v>
      </c>
      <c r="C4" s="411"/>
    </row>
    <row r="5" customFormat="false" ht="31.05" hidden="false" customHeight="true" outlineLevel="0" collapsed="false">
      <c r="A5" s="412" t="s">
        <v>150</v>
      </c>
      <c r="B5" s="413" t="s">
        <v>151</v>
      </c>
      <c r="C5" s="413" t="s">
        <v>152</v>
      </c>
      <c r="F5" s="414" t="s">
        <v>153</v>
      </c>
    </row>
    <row r="6" customFormat="false" ht="15" hidden="false" customHeight="true" outlineLevel="0" collapsed="false">
      <c r="A6" s="415" t="n">
        <v>27.17</v>
      </c>
      <c r="B6" s="416" t="s">
        <v>154</v>
      </c>
      <c r="C6" s="416" t="n">
        <v>30</v>
      </c>
      <c r="D6" s="417" t="n">
        <v>2</v>
      </c>
      <c r="E6" s="418" t="s">
        <v>155</v>
      </c>
      <c r="F6" s="418" t="n">
        <v>38</v>
      </c>
    </row>
    <row r="7" customFormat="false" ht="15" hidden="false" customHeight="true" outlineLevel="0" collapsed="false">
      <c r="A7" s="419" t="n">
        <v>8.12</v>
      </c>
      <c r="B7" s="420" t="s">
        <v>156</v>
      </c>
      <c r="C7" s="420" t="n">
        <v>12</v>
      </c>
      <c r="D7" s="417" t="n">
        <v>2</v>
      </c>
      <c r="E7" s="418" t="s">
        <v>157</v>
      </c>
      <c r="F7" s="421" t="n">
        <f aca="false">+(0.4+0.4+0.2/2+0.2/2)/4</f>
        <v>0.25</v>
      </c>
    </row>
    <row r="8" customFormat="false" ht="15" hidden="false" customHeight="true" outlineLevel="0" collapsed="false">
      <c r="A8" s="419" t="n">
        <v>14.31</v>
      </c>
      <c r="B8" s="420" t="s">
        <v>156</v>
      </c>
      <c r="C8" s="420" t="n">
        <v>16</v>
      </c>
      <c r="E8" s="418" t="s">
        <v>158</v>
      </c>
      <c r="F8" s="422" t="n">
        <f aca="false">+F7*F6</f>
        <v>9.5</v>
      </c>
    </row>
    <row r="9" customFormat="false" ht="12.6" hidden="false" customHeight="true" outlineLevel="0" collapsed="false">
      <c r="A9" s="419" t="n">
        <v>7.25</v>
      </c>
      <c r="B9" s="420" t="s">
        <v>159</v>
      </c>
      <c r="C9" s="420" t="n">
        <v>10</v>
      </c>
      <c r="D9" s="417" t="n">
        <v>1</v>
      </c>
      <c r="E9" s="418"/>
    </row>
    <row r="10" customFormat="false" ht="12.6" hidden="false" customHeight="true" outlineLevel="0" collapsed="false">
      <c r="A10" s="419" t="n">
        <v>8.13</v>
      </c>
      <c r="B10" s="420" t="s">
        <v>160</v>
      </c>
      <c r="C10" s="420" t="n">
        <v>10</v>
      </c>
      <c r="F10" s="414" t="s">
        <v>161</v>
      </c>
    </row>
    <row r="11" customFormat="false" ht="15" hidden="false" customHeight="true" outlineLevel="0" collapsed="false">
      <c r="A11" s="419" t="n">
        <v>2.86</v>
      </c>
      <c r="B11" s="420" t="s">
        <v>162</v>
      </c>
      <c r="C11" s="420" t="n">
        <v>2</v>
      </c>
      <c r="E11" s="418" t="s">
        <v>155</v>
      </c>
      <c r="F11" s="423" t="n">
        <v>30</v>
      </c>
    </row>
    <row r="12" customFormat="false" ht="15" hidden="false" customHeight="true" outlineLevel="0" collapsed="false">
      <c r="A12" s="424" t="n">
        <f aca="false">SUM(A6:A11)</f>
        <v>67.84</v>
      </c>
      <c r="B12" s="425" t="s">
        <v>163</v>
      </c>
      <c r="C12" s="426" t="n">
        <f aca="false">+C11+C10+C9+C8+C7+C6</f>
        <v>80</v>
      </c>
      <c r="E12" s="418" t="s">
        <v>157</v>
      </c>
      <c r="F12" s="421" t="n">
        <v>0.1</v>
      </c>
      <c r="G12" s="427"/>
    </row>
    <row r="13" customFormat="false" ht="12" hidden="false" customHeight="true" outlineLevel="0" collapsed="false">
      <c r="E13" s="418" t="s">
        <v>158</v>
      </c>
      <c r="F13" s="422" t="n">
        <f aca="false">+F12*F11</f>
        <v>3</v>
      </c>
    </row>
    <row r="14" customFormat="false" ht="12.6" hidden="false" customHeight="true" outlineLevel="1" collapsed="false">
      <c r="B14" s="420" t="s">
        <v>164</v>
      </c>
      <c r="C14" s="428" t="n">
        <f aca="false">F8</f>
        <v>9.5</v>
      </c>
      <c r="F14" s="429"/>
      <c r="G14" s="429"/>
      <c r="H14" s="427"/>
    </row>
    <row r="15" customFormat="false" ht="12.6" hidden="false" customHeight="true" outlineLevel="1" collapsed="false">
      <c r="B15" s="420" t="s">
        <v>165</v>
      </c>
      <c r="C15" s="428" t="n">
        <f aca="false">+F13-0.5</f>
        <v>2.5</v>
      </c>
      <c r="E15" s="430"/>
      <c r="F15" s="431"/>
      <c r="G15" s="431"/>
      <c r="H15" s="431"/>
      <c r="I15" s="431"/>
      <c r="J15" s="431"/>
      <c r="K15" s="432"/>
    </row>
    <row r="16" customFormat="false" ht="12.6" hidden="false" customHeight="true" outlineLevel="1" collapsed="false">
      <c r="B16" s="433" t="s">
        <v>166</v>
      </c>
      <c r="C16" s="434" t="n">
        <f aca="false">+C15+C14+C12</f>
        <v>92</v>
      </c>
      <c r="E16" s="435"/>
      <c r="F16" s="436" t="s">
        <v>167</v>
      </c>
      <c r="G16" s="322"/>
      <c r="H16" s="322"/>
      <c r="I16" s="437" t="s">
        <v>168</v>
      </c>
      <c r="J16" s="438" t="s">
        <v>169</v>
      </c>
      <c r="K16" s="439"/>
    </row>
    <row r="17" customFormat="false" ht="12.6" hidden="false" customHeight="true" outlineLevel="1" collapsed="false">
      <c r="B17" s="440"/>
      <c r="C17" s="378"/>
      <c r="E17" s="435"/>
      <c r="F17" s="322" t="s">
        <v>170</v>
      </c>
      <c r="G17" s="322"/>
      <c r="H17" s="441" t="n">
        <v>2000</v>
      </c>
      <c r="I17" s="438" t="s">
        <v>13</v>
      </c>
      <c r="J17" s="322"/>
      <c r="K17" s="439"/>
    </row>
    <row r="18" customFormat="false" ht="12.6" hidden="false" customHeight="true" outlineLevel="1" collapsed="false">
      <c r="B18" s="440"/>
      <c r="C18" s="378"/>
      <c r="E18" s="435"/>
      <c r="F18" s="322" t="s">
        <v>171</v>
      </c>
      <c r="G18" s="322"/>
      <c r="H18" s="441" t="n">
        <f aca="false">+I18*J18</f>
        <v>2000</v>
      </c>
      <c r="I18" s="322" t="n">
        <v>4</v>
      </c>
      <c r="J18" s="322" t="n">
        <v>500</v>
      </c>
      <c r="K18" s="439"/>
    </row>
    <row r="19" customFormat="false" ht="13.2" hidden="false" customHeight="true" outlineLevel="0" collapsed="false">
      <c r="B19" s="442"/>
      <c r="E19" s="435"/>
      <c r="F19" s="322" t="s">
        <v>172</v>
      </c>
      <c r="G19" s="322"/>
      <c r="H19" s="441" t="n">
        <f aca="false">+I19*J19</f>
        <v>2500</v>
      </c>
      <c r="I19" s="322" t="n">
        <v>5</v>
      </c>
      <c r="J19" s="322" t="n">
        <v>500</v>
      </c>
      <c r="K19" s="439"/>
    </row>
    <row r="20" customFormat="false" ht="15" hidden="false" customHeight="true" outlineLevel="0" collapsed="false">
      <c r="B20" s="442"/>
      <c r="E20" s="435"/>
      <c r="F20" s="322" t="s">
        <v>173</v>
      </c>
      <c r="G20" s="322"/>
      <c r="H20" s="441" t="n">
        <v>1000</v>
      </c>
      <c r="I20" s="438" t="s">
        <v>13</v>
      </c>
      <c r="J20" s="322"/>
      <c r="K20" s="439"/>
    </row>
    <row r="21" customFormat="false" ht="15" hidden="false" customHeight="true" outlineLevel="0" collapsed="false">
      <c r="B21" s="442"/>
      <c r="E21" s="435"/>
      <c r="F21" s="322" t="s">
        <v>174</v>
      </c>
      <c r="G21" s="322"/>
      <c r="H21" s="441" t="n">
        <v>500</v>
      </c>
      <c r="I21" s="438" t="s">
        <v>13</v>
      </c>
      <c r="J21" s="322"/>
      <c r="K21" s="439"/>
    </row>
    <row r="22" customFormat="false" ht="15" hidden="false" customHeight="true" outlineLevel="0" collapsed="false">
      <c r="B22" s="442"/>
      <c r="E22" s="435"/>
      <c r="F22" s="322" t="s">
        <v>175</v>
      </c>
      <c r="G22" s="322"/>
      <c r="H22" s="443" t="n">
        <f aca="false">SUM(H17:H21)</f>
        <v>8000</v>
      </c>
      <c r="I22" s="322"/>
      <c r="J22" s="322"/>
      <c r="K22" s="439"/>
    </row>
    <row r="23" customFormat="false" ht="15" hidden="false" customHeight="true" outlineLevel="0" collapsed="false">
      <c r="B23" s="442"/>
      <c r="E23" s="444"/>
      <c r="F23" s="445"/>
      <c r="G23" s="445"/>
      <c r="H23" s="446"/>
      <c r="I23" s="447"/>
      <c r="J23" s="448"/>
      <c r="K23" s="449"/>
    </row>
    <row r="24" customFormat="false" ht="15" hidden="false" customHeight="true" outlineLevel="0" collapsed="false">
      <c r="B24" s="442"/>
      <c r="E24" s="408"/>
      <c r="F24" s="228"/>
      <c r="G24" s="228"/>
      <c r="H24" s="427"/>
      <c r="I24" s="440"/>
    </row>
    <row r="25" customFormat="false" ht="20.4" hidden="false" customHeight="true" outlineLevel="0" collapsed="false">
      <c r="B25" s="450" t="s">
        <v>176</v>
      </c>
      <c r="C25" s="450"/>
      <c r="D25" s="450"/>
      <c r="E25" s="450"/>
    </row>
    <row r="26" customFormat="false" ht="39" hidden="false" customHeight="true" outlineLevel="0" collapsed="false">
      <c r="B26" s="451" t="s">
        <v>177</v>
      </c>
      <c r="C26" s="452" t="s">
        <v>152</v>
      </c>
      <c r="D26" s="453" t="s">
        <v>178</v>
      </c>
      <c r="E26" s="454" t="s">
        <v>179</v>
      </c>
    </row>
    <row r="27" customFormat="false" ht="15" hidden="false" customHeight="true" outlineLevel="0" collapsed="false">
      <c r="B27" s="455" t="s">
        <v>180</v>
      </c>
      <c r="C27" s="456" t="n">
        <f aca="false">+C16</f>
        <v>92</v>
      </c>
      <c r="D27" s="457" t="n">
        <v>1</v>
      </c>
      <c r="E27" s="458" t="n">
        <f aca="false">C27*D27</f>
        <v>92</v>
      </c>
    </row>
    <row r="28" customFormat="false" ht="15" hidden="false" customHeight="true" outlineLevel="0" collapsed="false">
      <c r="A28" s="419" t="n">
        <v>11.54</v>
      </c>
      <c r="B28" s="459" t="s">
        <v>181</v>
      </c>
      <c r="C28" s="460" t="n">
        <v>6</v>
      </c>
      <c r="D28" s="461" t="n">
        <v>0.5</v>
      </c>
      <c r="E28" s="462" t="n">
        <f aca="false">C28*D28</f>
        <v>3</v>
      </c>
    </row>
    <row r="29" customFormat="false" ht="15" hidden="false" customHeight="true" outlineLevel="0" collapsed="false">
      <c r="A29" s="419" t="n">
        <v>4</v>
      </c>
      <c r="B29" s="420" t="s">
        <v>182</v>
      </c>
      <c r="C29" s="420" t="n">
        <v>8</v>
      </c>
      <c r="D29" s="420" t="n">
        <v>0.25</v>
      </c>
      <c r="E29" s="420" t="n">
        <f aca="false">C29*D29</f>
        <v>2</v>
      </c>
    </row>
    <row r="30" customFormat="false" ht="15" hidden="false" customHeight="true" outlineLevel="0" collapsed="false">
      <c r="A30" s="419"/>
      <c r="B30" s="452" t="s">
        <v>183</v>
      </c>
      <c r="C30" s="463"/>
      <c r="D30" s="463" t="n">
        <v>0.05</v>
      </c>
      <c r="E30" s="463" t="n">
        <f aca="false">+D30*C30</f>
        <v>0</v>
      </c>
    </row>
    <row r="31" customFormat="false" ht="15" hidden="false" customHeight="true" outlineLevel="0" collapsed="false">
      <c r="A31" s="419"/>
      <c r="B31" s="464" t="s">
        <v>184</v>
      </c>
      <c r="C31" s="420"/>
      <c r="D31" s="420"/>
      <c r="E31" s="420" t="n">
        <v>3</v>
      </c>
      <c r="F31" s="465"/>
    </row>
    <row r="32" customFormat="false" ht="15" hidden="false" customHeight="true" outlineLevel="0" collapsed="false">
      <c r="A32" s="433" t="n">
        <f aca="false">+A29+A28+A12</f>
        <v>83.38</v>
      </c>
      <c r="B32" s="433" t="s">
        <v>185</v>
      </c>
      <c r="C32" s="466"/>
      <c r="D32" s="466"/>
      <c r="E32" s="434" t="n">
        <f aca="false">SUM(E27:E31)</f>
        <v>100</v>
      </c>
    </row>
    <row r="33" customFormat="false" ht="13.5" hidden="false" customHeight="true" outlineLevel="0" collapsed="false"/>
    <row r="34" customFormat="false" ht="15" hidden="false" customHeight="true" outlineLevel="0" collapsed="false">
      <c r="B34" s="459" t="s">
        <v>186</v>
      </c>
      <c r="C34" s="467" t="n">
        <v>30</v>
      </c>
      <c r="D34" s="461" t="n">
        <v>0.5</v>
      </c>
      <c r="E34" s="462" t="n">
        <f aca="false">C34*D34</f>
        <v>15</v>
      </c>
      <c r="F34" s="468"/>
    </row>
    <row r="35" customFormat="false" ht="15" hidden="false" customHeight="true" outlineLevel="0" collapsed="false">
      <c r="B35" s="433" t="s">
        <v>187</v>
      </c>
      <c r="C35" s="466"/>
      <c r="D35" s="466"/>
      <c r="E35" s="434" t="n">
        <f aca="false">+E32+E34</f>
        <v>115</v>
      </c>
    </row>
  </sheetData>
  <mergeCells count="2">
    <mergeCell ref="B4:C4"/>
    <mergeCell ref="B25:E25"/>
  </mergeCells>
  <printOptions headings="false" gridLines="false" gridLinesSet="true" horizontalCentered="false" verticalCentered="false"/>
  <pageMargins left="0.25" right="0.25" top="0.75" bottom="0.75" header="0.511805555555555" footer="0.511805555555555"/>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B3:L3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2" min="1" style="1" width="7.98"/>
    <col collapsed="false" customWidth="true" hidden="false" outlineLevel="0" max="3" min="3" style="1" width="12.19"/>
    <col collapsed="false" customWidth="true" hidden="false" outlineLevel="0" max="11" min="4" style="1" width="7.98"/>
    <col collapsed="false" customWidth="true" hidden="false" outlineLevel="0" max="12" min="12" style="1" width="12.64"/>
    <col collapsed="false" customWidth="true" hidden="false" outlineLevel="0" max="257" min="13" style="1" width="7.98"/>
    <col collapsed="false" customWidth="true" hidden="false" outlineLevel="0" max="1025" min="258" style="0" width="7.98"/>
  </cols>
  <sheetData>
    <row r="3" customFormat="false" ht="15" hidden="false" customHeight="true" outlineLevel="0" collapsed="false">
      <c r="B3" s="469" t="s">
        <v>188</v>
      </c>
    </row>
    <row r="4" customFormat="false" ht="15" hidden="false" customHeight="true" outlineLevel="0" collapsed="false">
      <c r="B4" s="470"/>
    </row>
    <row r="5" customFormat="false" ht="15" hidden="false" customHeight="true" outlineLevel="0" collapsed="false">
      <c r="B5" s="470"/>
    </row>
    <row r="6" customFormat="false" ht="15" hidden="false" customHeight="true" outlineLevel="0" collapsed="false">
      <c r="B6" s="470"/>
    </row>
    <row r="7" customFormat="false" ht="19.5" hidden="false" customHeight="true" outlineLevel="0" collapsed="false"/>
    <row r="13" customFormat="false" ht="15" hidden="false" customHeight="true" outlineLevel="0" collapsed="false">
      <c r="E13" s="470"/>
    </row>
    <row r="33" customFormat="false" ht="22.5" hidden="false" customHeight="true" outlineLevel="0" collapsed="false">
      <c r="C33" s="471"/>
      <c r="D33" s="471" t="s">
        <v>189</v>
      </c>
    </row>
    <row r="34" customFormat="false" ht="15" hidden="false" customHeight="true" outlineLevel="0" collapsed="false">
      <c r="C34" s="471" t="s">
        <v>190</v>
      </c>
      <c r="D34" s="472" t="n">
        <v>0.18</v>
      </c>
      <c r="E34" s="1" t="n">
        <v>20</v>
      </c>
      <c r="F34" s="301" t="n">
        <v>0.2</v>
      </c>
    </row>
    <row r="35" customFormat="false" ht="15" hidden="false" customHeight="true" outlineLevel="0" collapsed="false">
      <c r="C35" s="471" t="s">
        <v>191</v>
      </c>
      <c r="D35" s="472" t="n">
        <v>0.11</v>
      </c>
      <c r="E35" s="1" t="n">
        <v>15</v>
      </c>
      <c r="F35" s="301" t="n">
        <v>0.1</v>
      </c>
    </row>
    <row r="36" customFormat="false" ht="15" hidden="false" customHeight="true" outlineLevel="0" collapsed="false">
      <c r="C36" s="471" t="s">
        <v>192</v>
      </c>
      <c r="D36" s="472" t="n">
        <v>0.13</v>
      </c>
      <c r="E36" s="1" t="n">
        <v>15</v>
      </c>
      <c r="F36" s="301" t="n">
        <v>0.15</v>
      </c>
      <c r="J36" s="301" t="n">
        <f aca="false">+F34+F37</f>
        <v>0.3</v>
      </c>
      <c r="K36" s="1" t="s">
        <v>193</v>
      </c>
      <c r="L36" s="1" t="s">
        <v>194</v>
      </c>
    </row>
    <row r="37" customFormat="false" ht="15" hidden="false" customHeight="true" outlineLevel="0" collapsed="false">
      <c r="C37" s="471" t="s">
        <v>195</v>
      </c>
      <c r="D37" s="472" t="n">
        <v>0.11</v>
      </c>
      <c r="E37" s="1" t="n">
        <v>10</v>
      </c>
      <c r="F37" s="301" t="n">
        <v>0.1</v>
      </c>
      <c r="J37" s="301" t="n">
        <f aca="false">+J36+F38+F36</f>
        <v>0.5</v>
      </c>
      <c r="K37" s="1" t="s">
        <v>193</v>
      </c>
      <c r="L37" s="1" t="s">
        <v>196</v>
      </c>
    </row>
    <row r="38" customFormat="false" ht="15" hidden="false" customHeight="true" outlineLevel="0" collapsed="false">
      <c r="C38" s="471" t="s">
        <v>197</v>
      </c>
      <c r="D38" s="472" t="n">
        <v>0.07</v>
      </c>
      <c r="E38" s="1" t="n">
        <v>10</v>
      </c>
      <c r="F38" s="301" t="n">
        <v>0.05</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547</TotalTime>
  <Application>LibreOffice/6.2.7.1$Windows_X86_64 LibreOffice_project/23edc44b61b830b7d749943e020e96f5a7df63bf</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2016-03-21T10:18:56Z</dcterms:created>
  <dc:creator>Claudio Nadalini</dc:creator>
  <dc:description/>
  <dc:language>it-IT</dc:language>
  <cp:lastModifiedBy/>
  <cp:lastPrinted>2020-04-07T05:48:48Z</cp:lastPrinted>
  <dcterms:modified xsi:type="dcterms:W3CDTF">2020-05-14T17:04:16Z</dcterms:modified>
  <cp:revision>79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